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8455" windowHeight="13290" activeTab="2"/>
  </bookViews>
  <sheets>
    <sheet name="Feuil1" sheetId="1" r:id="rId1"/>
    <sheet name="Feuil2" sheetId="2" r:id="rId2"/>
    <sheet name="Feuil3" sheetId="3" r:id="rId3"/>
  </sheets>
  <definedNames>
    <definedName name="_xlnm.Print_Area" localSheetId="2">Feuil3!$A$1:$H$55</definedName>
  </definedNames>
  <calcPr calcId="124519"/>
</workbook>
</file>

<file path=xl/calcChain.xml><?xml version="1.0" encoding="utf-8"?>
<calcChain xmlns="http://schemas.openxmlformats.org/spreadsheetml/2006/main">
  <c r="E54" i="3"/>
  <c r="F54"/>
  <c r="G54"/>
  <c r="H54"/>
  <c r="D54"/>
  <c r="D40"/>
  <c r="H40" s="1"/>
  <c r="D50"/>
  <c r="F50" s="1"/>
  <c r="D48"/>
  <c r="H48" s="1"/>
  <c r="D47"/>
  <c r="F47" s="1"/>
  <c r="D32"/>
  <c r="F32" s="1"/>
  <c r="H52"/>
  <c r="D52"/>
  <c r="F52" s="1"/>
  <c r="D51"/>
  <c r="F51" s="1"/>
  <c r="D49"/>
  <c r="H49" s="1"/>
  <c r="D46"/>
  <c r="H46" s="1"/>
  <c r="D45"/>
  <c r="F45" s="1"/>
  <c r="D44"/>
  <c r="F44" s="1"/>
  <c r="F43"/>
  <c r="D43"/>
  <c r="H43" s="1"/>
  <c r="D42"/>
  <c r="H42" s="1"/>
  <c r="D39"/>
  <c r="F39" s="1"/>
  <c r="D38"/>
  <c r="F38" s="1"/>
  <c r="D36"/>
  <c r="H36" s="1"/>
  <c r="D35"/>
  <c r="H35" s="1"/>
  <c r="C5"/>
  <c r="C6" s="1"/>
  <c r="D33"/>
  <c r="F33" s="1"/>
  <c r="D31"/>
  <c r="F31" s="1"/>
  <c r="D30"/>
  <c r="H30" s="1"/>
  <c r="D29"/>
  <c r="F29" s="1"/>
  <c r="D28"/>
  <c r="H28" s="1"/>
  <c r="D27"/>
  <c r="F27" s="1"/>
  <c r="D26"/>
  <c r="H26" s="1"/>
  <c r="D25"/>
  <c r="F25" s="1"/>
  <c r="D24"/>
  <c r="F24" s="1"/>
  <c r="D23"/>
  <c r="F23" s="1"/>
  <c r="D22"/>
  <c r="H22" s="1"/>
  <c r="D21"/>
  <c r="F21" s="1"/>
  <c r="D20"/>
  <c r="F20" s="1"/>
  <c r="D19"/>
  <c r="F19" s="1"/>
  <c r="D18"/>
  <c r="H18" s="1"/>
  <c r="D17"/>
  <c r="F17" s="1"/>
  <c r="D16"/>
  <c r="F16" s="1"/>
  <c r="D15"/>
  <c r="F15" s="1"/>
  <c r="D14"/>
  <c r="H14" s="1"/>
  <c r="D13"/>
  <c r="F13" s="1"/>
  <c r="D72" i="2"/>
  <c r="D66"/>
  <c r="F63"/>
  <c r="D63"/>
  <c r="H63" s="1"/>
  <c r="C12"/>
  <c r="C13" s="1"/>
  <c r="C6"/>
  <c r="C5"/>
  <c r="D21"/>
  <c r="F34"/>
  <c r="D34"/>
  <c r="H34" s="1"/>
  <c r="B41"/>
  <c r="D62"/>
  <c r="F62" s="1"/>
  <c r="D40"/>
  <c r="F40" s="1"/>
  <c r="D61"/>
  <c r="H61" s="1"/>
  <c r="D60"/>
  <c r="H60" s="1"/>
  <c r="D59"/>
  <c r="F59" s="1"/>
  <c r="D58"/>
  <c r="H58" s="1"/>
  <c r="D57"/>
  <c r="H57" s="1"/>
  <c r="D56"/>
  <c r="H56" s="1"/>
  <c r="D55"/>
  <c r="F55" s="1"/>
  <c r="D54"/>
  <c r="H54" s="1"/>
  <c r="D52"/>
  <c r="H52" s="1"/>
  <c r="D51"/>
  <c r="H51" s="1"/>
  <c r="D49"/>
  <c r="F49" s="1"/>
  <c r="D48"/>
  <c r="H48" s="1"/>
  <c r="D39"/>
  <c r="F39" s="1"/>
  <c r="D46"/>
  <c r="H46" s="1"/>
  <c r="D38"/>
  <c r="F38" s="1"/>
  <c r="F37"/>
  <c r="D37"/>
  <c r="H37" s="1"/>
  <c r="F36"/>
  <c r="D36"/>
  <c r="H36" s="1"/>
  <c r="D35"/>
  <c r="H35" s="1"/>
  <c r="D33"/>
  <c r="F33" s="1"/>
  <c r="D32"/>
  <c r="F32" s="1"/>
  <c r="D31"/>
  <c r="H31" s="1"/>
  <c r="D30"/>
  <c r="H30" s="1"/>
  <c r="D29"/>
  <c r="F29" s="1"/>
  <c r="D28"/>
  <c r="F28" s="1"/>
  <c r="D27"/>
  <c r="H27" s="1"/>
  <c r="D26"/>
  <c r="H26" s="1"/>
  <c r="D25"/>
  <c r="F25" s="1"/>
  <c r="D24"/>
  <c r="F24" s="1"/>
  <c r="D23"/>
  <c r="H23" s="1"/>
  <c r="D22"/>
  <c r="H22" s="1"/>
  <c r="F21"/>
  <c r="H20"/>
  <c r="D20"/>
  <c r="F20" s="1"/>
  <c r="D34" i="1"/>
  <c r="F34" s="1"/>
  <c r="D29"/>
  <c r="H29" s="1"/>
  <c r="D21"/>
  <c r="H21" s="1"/>
  <c r="D24"/>
  <c r="H24" s="1"/>
  <c r="F48" i="3" l="1"/>
  <c r="F40"/>
  <c r="F36"/>
  <c r="F49"/>
  <c r="H31"/>
  <c r="H50"/>
  <c r="H47"/>
  <c r="H45"/>
  <c r="H39"/>
  <c r="H38"/>
  <c r="H44"/>
  <c r="H51"/>
  <c r="H32"/>
  <c r="F30"/>
  <c r="F35"/>
  <c r="F42"/>
  <c r="F46"/>
  <c r="H19"/>
  <c r="H24"/>
  <c r="F14"/>
  <c r="H23"/>
  <c r="F28"/>
  <c r="H15"/>
  <c r="H20"/>
  <c r="F26"/>
  <c r="H16"/>
  <c r="F22"/>
  <c r="H27"/>
  <c r="H33"/>
  <c r="F18"/>
  <c r="D11"/>
  <c r="H13"/>
  <c r="H17"/>
  <c r="H21"/>
  <c r="H25"/>
  <c r="H29"/>
  <c r="D64" i="2"/>
  <c r="F60"/>
  <c r="F23"/>
  <c r="F26"/>
  <c r="H28"/>
  <c r="D18"/>
  <c r="F58"/>
  <c r="F35"/>
  <c r="D41"/>
  <c r="F52"/>
  <c r="H40"/>
  <c r="F30"/>
  <c r="F46"/>
  <c r="F27"/>
  <c r="H32"/>
  <c r="F51"/>
  <c r="F57"/>
  <c r="F22"/>
  <c r="H24"/>
  <c r="F31"/>
  <c r="F48"/>
  <c r="F61"/>
  <c r="H39"/>
  <c r="F54"/>
  <c r="F56"/>
  <c r="H21"/>
  <c r="H25"/>
  <c r="H29"/>
  <c r="H33"/>
  <c r="H38"/>
  <c r="H49"/>
  <c r="H55"/>
  <c r="H59"/>
  <c r="H62"/>
  <c r="F21" i="1"/>
  <c r="H34"/>
  <c r="F29"/>
  <c r="F24"/>
  <c r="D25"/>
  <c r="H25" s="1"/>
  <c r="D48"/>
  <c r="F48" s="1"/>
  <c r="D26"/>
  <c r="F26" s="1"/>
  <c r="D47"/>
  <c r="F47" s="1"/>
  <c r="D37"/>
  <c r="F37" s="1"/>
  <c r="D39"/>
  <c r="F39" s="1"/>
  <c r="D40"/>
  <c r="F40" s="1"/>
  <c r="D41"/>
  <c r="F41" s="1"/>
  <c r="D42"/>
  <c r="F42" s="1"/>
  <c r="D43"/>
  <c r="F43" s="1"/>
  <c r="D44"/>
  <c r="F44" s="1"/>
  <c r="D45"/>
  <c r="F45" s="1"/>
  <c r="D46"/>
  <c r="F46" s="1"/>
  <c r="D36"/>
  <c r="F36" s="1"/>
  <c r="D33"/>
  <c r="F33" s="1"/>
  <c r="D32"/>
  <c r="F32" s="1"/>
  <c r="D30"/>
  <c r="F30" s="1"/>
  <c r="D28"/>
  <c r="F28" s="1"/>
  <c r="D23"/>
  <c r="F23" s="1"/>
  <c r="D22"/>
  <c r="F22" s="1"/>
  <c r="D15"/>
  <c r="F15" s="1"/>
  <c r="D16"/>
  <c r="F16" s="1"/>
  <c r="D17"/>
  <c r="F17" s="1"/>
  <c r="D18"/>
  <c r="F18" s="1"/>
  <c r="D19"/>
  <c r="F19" s="1"/>
  <c r="D20"/>
  <c r="F20" s="1"/>
  <c r="D12"/>
  <c r="F12" s="1"/>
  <c r="D13"/>
  <c r="H13" s="1"/>
  <c r="D14"/>
  <c r="F14" s="1"/>
  <c r="D11"/>
  <c r="F11" s="1"/>
  <c r="F11" i="3" l="1"/>
  <c r="E11" s="1"/>
  <c r="H11"/>
  <c r="G11" s="1"/>
  <c r="F18" i="2"/>
  <c r="E18" s="1"/>
  <c r="H18"/>
  <c r="G18" s="1"/>
  <c r="H14" i="1"/>
  <c r="H39"/>
  <c r="H47"/>
  <c r="H22"/>
  <c r="H32"/>
  <c r="F13"/>
  <c r="H43"/>
  <c r="H28"/>
  <c r="H15"/>
  <c r="H18"/>
  <c r="F25"/>
  <c r="H48"/>
  <c r="H36"/>
  <c r="H19"/>
  <c r="H44"/>
  <c r="H40"/>
  <c r="H23"/>
  <c r="H45"/>
  <c r="H41"/>
  <c r="H20"/>
  <c r="H16"/>
  <c r="H46"/>
  <c r="H42"/>
  <c r="H37"/>
  <c r="H30"/>
  <c r="H17"/>
  <c r="H11"/>
  <c r="H26"/>
  <c r="H33"/>
  <c r="H12"/>
  <c r="D9"/>
  <c r="F9" l="1"/>
  <c r="E9" s="1"/>
  <c r="H9"/>
  <c r="G9" s="1"/>
</calcChain>
</file>

<file path=xl/sharedStrings.xml><?xml version="1.0" encoding="utf-8"?>
<sst xmlns="http://schemas.openxmlformats.org/spreadsheetml/2006/main" count="212" uniqueCount="111">
  <si>
    <t xml:space="preserve">Désignation </t>
  </si>
  <si>
    <t>quantité</t>
  </si>
  <si>
    <t>poids unitaire</t>
  </si>
  <si>
    <t>carré 60*60*2</t>
  </si>
  <si>
    <t>profil périphérique équerre</t>
  </si>
  <si>
    <t>cornière de toit</t>
  </si>
  <si>
    <t>U plié montants</t>
  </si>
  <si>
    <t>poids total</t>
  </si>
  <si>
    <t>porte</t>
  </si>
  <si>
    <t>baie cuisine</t>
  </si>
  <si>
    <t>chassis toit</t>
  </si>
  <si>
    <t>baies chambres</t>
  </si>
  <si>
    <t>baies sdb</t>
  </si>
  <si>
    <t>Plancher bois</t>
  </si>
  <si>
    <t>Dibond</t>
  </si>
  <si>
    <t>alu capucine+avant</t>
  </si>
  <si>
    <t xml:space="preserve">Eau des réservoirs </t>
  </si>
  <si>
    <t>Parc batterie</t>
  </si>
  <si>
    <t>Panneaux solaires</t>
  </si>
  <si>
    <t>Matelas</t>
  </si>
  <si>
    <t>Sommier</t>
  </si>
  <si>
    <t>Réfrigérateur</t>
  </si>
  <si>
    <t>Echangeur eau chaude</t>
  </si>
  <si>
    <t>chaudière eau chaude</t>
  </si>
  <si>
    <t>Mobilier cuisine - sièges+table+pied</t>
  </si>
  <si>
    <t>Wc Chimique</t>
  </si>
  <si>
    <t>Meuble cuisine</t>
  </si>
  <si>
    <t>meuble sdb</t>
  </si>
  <si>
    <t>bouteille gaz 13kg  + coffre+ détendeur</t>
  </si>
  <si>
    <t>Béquillage</t>
  </si>
  <si>
    <t>Escalier repliable</t>
  </si>
  <si>
    <t>Placard capucine</t>
  </si>
  <si>
    <t>Roue de secours</t>
  </si>
  <si>
    <t xml:space="preserve">bremach </t>
  </si>
  <si>
    <t xml:space="preserve">poids a vide </t>
  </si>
  <si>
    <t>2,1 tonnes</t>
  </si>
  <si>
    <t>ptac</t>
  </si>
  <si>
    <t>4,5 tonnes</t>
  </si>
  <si>
    <t>dispo - 500kg</t>
  </si>
  <si>
    <t>1,9 tonnes</t>
  </si>
  <si>
    <t>altitude</t>
  </si>
  <si>
    <t>distance avant</t>
  </si>
  <si>
    <t>p*h</t>
  </si>
  <si>
    <t>p*l</t>
  </si>
  <si>
    <t>cellule</t>
  </si>
  <si>
    <t>isolant 45mm</t>
  </si>
  <si>
    <t xml:space="preserve">portes de coffres </t>
  </si>
  <si>
    <t>Réservoir eau usée (droite et gauche)</t>
  </si>
  <si>
    <t xml:space="preserve">Réservoir eau propre </t>
  </si>
  <si>
    <t>Réservoirs</t>
  </si>
  <si>
    <t>Stockage élec</t>
  </si>
  <si>
    <t>Armoire électrique</t>
  </si>
  <si>
    <t>Coin nuit</t>
  </si>
  <si>
    <t>Equipements</t>
  </si>
  <si>
    <t>pesée 16/11/19</t>
  </si>
  <si>
    <t>3,2 tonnes</t>
  </si>
  <si>
    <t>(fin de la cellule isolée double peau, roue de secours, batteries, réservoirs eau vide)</t>
  </si>
  <si>
    <t>EVALUATION POIDS PESEE</t>
  </si>
  <si>
    <t>REALISE</t>
  </si>
  <si>
    <t>RESTE A FAIRE</t>
  </si>
  <si>
    <t>CALCUL</t>
  </si>
  <si>
    <t>kg</t>
  </si>
  <si>
    <t>REEL</t>
  </si>
  <si>
    <t>PREVU</t>
  </si>
  <si>
    <t xml:space="preserve">Alu intérieur </t>
  </si>
  <si>
    <t>Wc Chimique + échangeur</t>
  </si>
  <si>
    <t>disponible</t>
  </si>
  <si>
    <t>réalisé 16/11/19</t>
  </si>
  <si>
    <t>sécurité 16/11/19</t>
  </si>
  <si>
    <t>reste à faire mars 2020</t>
  </si>
  <si>
    <t>sécurité mars 2020</t>
  </si>
  <si>
    <t>total fini</t>
  </si>
  <si>
    <t>delta sur Ptac</t>
  </si>
  <si>
    <t>BREMACH</t>
  </si>
  <si>
    <t>Ajout poids meubles</t>
  </si>
  <si>
    <t>poids à vide pompier</t>
  </si>
  <si>
    <t>ptac pompier</t>
  </si>
  <si>
    <t>poids a vide nu constructeur</t>
  </si>
  <si>
    <t xml:space="preserve">(ne pas faire le rangement entrée, ni la capucine, prévoir filet enrouleur, ni meubles haut, ni meuble sdb) </t>
  </si>
  <si>
    <t>faire peser et dreal comme ça (gain 115 kg)</t>
  </si>
  <si>
    <t>gain dréal</t>
  </si>
  <si>
    <t xml:space="preserve">après </t>
  </si>
  <si>
    <t>compresseur</t>
  </si>
  <si>
    <t>treuil</t>
  </si>
  <si>
    <t>reservoir gazole</t>
  </si>
  <si>
    <t>roue suppl</t>
  </si>
  <si>
    <t>Poids total autorisé en charge</t>
  </si>
  <si>
    <t>Poids à vide essieu avant</t>
  </si>
  <si>
    <t>Poids à vide essieu arrière</t>
  </si>
  <si>
    <t>Poids a vide total</t>
  </si>
  <si>
    <t>Charge utile machandise</t>
  </si>
  <si>
    <t>Poids maxi à cet endroit</t>
  </si>
  <si>
    <t xml:space="preserve">distance depuis essieu avant </t>
  </si>
  <si>
    <t>Unités</t>
  </si>
  <si>
    <t>KG</t>
  </si>
  <si>
    <t>U</t>
  </si>
  <si>
    <t>Mètres</t>
  </si>
  <si>
    <t xml:space="preserve">Wc Chimique </t>
  </si>
  <si>
    <t>Chaufferie</t>
  </si>
  <si>
    <t>Cellule</t>
  </si>
  <si>
    <t xml:space="preserve">Eau du réservoir eau propore </t>
  </si>
  <si>
    <t>Coffre 1 banquette avant</t>
  </si>
  <si>
    <t>Coffre 2 banquette cuisine</t>
  </si>
  <si>
    <t>Coffre 4 rangement vaisselle</t>
  </si>
  <si>
    <t>Coffre 5 soute arrière</t>
  </si>
  <si>
    <t>Coffre 6 armoire elec</t>
  </si>
  <si>
    <t>Lit capucine</t>
  </si>
  <si>
    <t>Moment  horizontal distance*poids</t>
  </si>
  <si>
    <t>altitude depuis chassis</t>
  </si>
  <si>
    <t>moment vertical altitude*poids</t>
  </si>
  <si>
    <t>RESULTAT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</si>
</sst>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2" borderId="0" xfId="0" applyFont="1" applyFill="1"/>
    <xf numFmtId="0" fontId="4" fillId="4" borderId="0" xfId="0" applyFont="1" applyFill="1"/>
    <xf numFmtId="0" fontId="5" fillId="0" borderId="0" xfId="0" applyFont="1"/>
    <xf numFmtId="0" fontId="4" fillId="3" borderId="0" xfId="0" applyFont="1" applyFill="1"/>
    <xf numFmtId="0" fontId="4" fillId="5" borderId="0" xfId="0" applyFont="1" applyFill="1"/>
    <xf numFmtId="0" fontId="5" fillId="5" borderId="1" xfId="0" applyFont="1" applyFill="1" applyBorder="1"/>
    <xf numFmtId="0" fontId="4" fillId="6" borderId="0" xfId="0" applyFont="1" applyFill="1"/>
    <xf numFmtId="0" fontId="4" fillId="7" borderId="0" xfId="0" applyFont="1" applyFill="1"/>
    <xf numFmtId="0" fontId="4" fillId="8" borderId="0" xfId="0" applyFont="1" applyFill="1"/>
    <xf numFmtId="0" fontId="4" fillId="9" borderId="0" xfId="0" applyFont="1" applyFill="1"/>
    <xf numFmtId="0" fontId="6" fillId="0" borderId="0" xfId="0" applyFont="1"/>
    <xf numFmtId="0" fontId="1" fillId="0" borderId="0" xfId="0" applyFont="1"/>
    <xf numFmtId="49" fontId="4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 wrapText="1"/>
    </xf>
    <xf numFmtId="49" fontId="4" fillId="5" borderId="0" xfId="0" applyNumberFormat="1" applyFont="1" applyFill="1" applyAlignment="1">
      <alignment vertical="top" wrapText="1"/>
    </xf>
    <xf numFmtId="49" fontId="4" fillId="10" borderId="0" xfId="0" applyNumberFormat="1" applyFont="1" applyFill="1" applyAlignment="1">
      <alignment vertical="top" wrapText="1"/>
    </xf>
    <xf numFmtId="0" fontId="4" fillId="11" borderId="0" xfId="0" applyFont="1" applyFill="1"/>
    <xf numFmtId="2" fontId="4" fillId="11" borderId="0" xfId="0" applyNumberFormat="1" applyFont="1" applyFill="1"/>
    <xf numFmtId="2" fontId="4" fillId="1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8"/>
  <sheetViews>
    <sheetView workbookViewId="0">
      <selection sqref="A1:XFD1048576"/>
    </sheetView>
  </sheetViews>
  <sheetFormatPr baseColWidth="10" defaultRowHeight="15"/>
  <cols>
    <col min="1" max="1" width="50.28515625" customWidth="1"/>
    <col min="2" max="2" width="16.7109375" customWidth="1"/>
    <col min="3" max="3" width="11" customWidth="1"/>
    <col min="7" max="7" width="14.85546875" customWidth="1"/>
  </cols>
  <sheetData>
    <row r="2" spans="1:8">
      <c r="B2" t="s">
        <v>36</v>
      </c>
      <c r="C2" t="s">
        <v>37</v>
      </c>
    </row>
    <row r="3" spans="1:8">
      <c r="A3" t="s">
        <v>33</v>
      </c>
      <c r="B3" t="s">
        <v>34</v>
      </c>
      <c r="C3" t="s">
        <v>35</v>
      </c>
    </row>
    <row r="4" spans="1:8">
      <c r="B4" t="s">
        <v>38</v>
      </c>
      <c r="C4" s="2" t="s">
        <v>39</v>
      </c>
    </row>
    <row r="5" spans="1:8">
      <c r="B5" t="s">
        <v>54</v>
      </c>
      <c r="C5" t="s">
        <v>55</v>
      </c>
      <c r="D5" t="s">
        <v>56</v>
      </c>
    </row>
    <row r="8" spans="1:8">
      <c r="A8" t="s">
        <v>0</v>
      </c>
      <c r="B8" t="s">
        <v>2</v>
      </c>
      <c r="C8" t="s">
        <v>1</v>
      </c>
      <c r="D8" t="s">
        <v>7</v>
      </c>
      <c r="E8" t="s">
        <v>40</v>
      </c>
      <c r="F8" t="s">
        <v>42</v>
      </c>
      <c r="G8" t="s">
        <v>41</v>
      </c>
      <c r="H8" t="s">
        <v>43</v>
      </c>
    </row>
    <row r="9" spans="1:8">
      <c r="D9" s="2">
        <f>SUM(D11:D49)</f>
        <v>1274.75</v>
      </c>
      <c r="E9" s="4">
        <f>F9/D9</f>
        <v>0.44345455971759162</v>
      </c>
      <c r="F9">
        <f>SUM(F11:F48)</f>
        <v>565.29369999999994</v>
      </c>
      <c r="G9" s="4">
        <f>H9/D9</f>
        <v>1.5544263581094333</v>
      </c>
      <c r="H9">
        <f>SUM(H11:H48)</f>
        <v>1981.5050000000001</v>
      </c>
    </row>
    <row r="10" spans="1:8">
      <c r="A10" s="6" t="s">
        <v>44</v>
      </c>
      <c r="B10" s="3"/>
      <c r="C10" s="3"/>
      <c r="D10" s="3"/>
      <c r="E10" s="3"/>
      <c r="F10" s="3"/>
      <c r="G10" s="3"/>
      <c r="H10" s="3"/>
    </row>
    <row r="11" spans="1:8">
      <c r="A11" t="s">
        <v>3</v>
      </c>
      <c r="B11">
        <v>3.7</v>
      </c>
      <c r="C11">
        <v>22.3</v>
      </c>
      <c r="D11">
        <f>C11*B11</f>
        <v>82.51</v>
      </c>
      <c r="E11">
        <v>0.03</v>
      </c>
      <c r="F11">
        <f>D11*E11</f>
        <v>2.4753000000000003</v>
      </c>
      <c r="G11">
        <v>1.5</v>
      </c>
      <c r="H11">
        <f>G11*D11</f>
        <v>123.76500000000001</v>
      </c>
    </row>
    <row r="12" spans="1:8">
      <c r="A12" t="s">
        <v>4</v>
      </c>
      <c r="B12">
        <v>2.95</v>
      </c>
      <c r="C12">
        <v>25.4</v>
      </c>
      <c r="D12">
        <f t="shared" ref="D12:D48" si="0">C12*B12</f>
        <v>74.930000000000007</v>
      </c>
      <c r="E12">
        <v>1</v>
      </c>
      <c r="F12">
        <f t="shared" ref="F12:F48" si="1">D12*E12</f>
        <v>74.930000000000007</v>
      </c>
      <c r="G12">
        <v>1.5</v>
      </c>
      <c r="H12">
        <f t="shared" ref="H12:H48" si="2">G12*D12</f>
        <v>112.39500000000001</v>
      </c>
    </row>
    <row r="13" spans="1:8">
      <c r="A13" t="s">
        <v>5</v>
      </c>
      <c r="B13">
        <v>1.8</v>
      </c>
      <c r="C13">
        <v>14</v>
      </c>
      <c r="D13">
        <f t="shared" si="0"/>
        <v>25.2</v>
      </c>
      <c r="E13">
        <v>2</v>
      </c>
      <c r="F13">
        <f t="shared" si="1"/>
        <v>50.4</v>
      </c>
      <c r="G13">
        <v>1.5</v>
      </c>
      <c r="H13">
        <f t="shared" si="2"/>
        <v>37.799999999999997</v>
      </c>
    </row>
    <row r="14" spans="1:8">
      <c r="A14" t="s">
        <v>6</v>
      </c>
      <c r="B14">
        <v>0.48</v>
      </c>
      <c r="C14">
        <v>62</v>
      </c>
      <c r="D14">
        <f t="shared" si="0"/>
        <v>29.759999999999998</v>
      </c>
      <c r="E14">
        <v>1</v>
      </c>
      <c r="F14">
        <f t="shared" si="1"/>
        <v>29.759999999999998</v>
      </c>
      <c r="G14">
        <v>1.5</v>
      </c>
      <c r="H14">
        <f t="shared" si="2"/>
        <v>44.64</v>
      </c>
    </row>
    <row r="15" spans="1:8">
      <c r="A15" t="s">
        <v>8</v>
      </c>
      <c r="B15">
        <v>26.5</v>
      </c>
      <c r="C15">
        <v>1</v>
      </c>
      <c r="D15">
        <f t="shared" si="0"/>
        <v>26.5</v>
      </c>
      <c r="E15">
        <v>1</v>
      </c>
      <c r="F15">
        <f t="shared" si="1"/>
        <v>26.5</v>
      </c>
      <c r="G15">
        <v>0.6</v>
      </c>
      <c r="H15">
        <f t="shared" si="2"/>
        <v>15.899999999999999</v>
      </c>
    </row>
    <row r="16" spans="1:8">
      <c r="A16" t="s">
        <v>9</v>
      </c>
      <c r="B16">
        <v>21</v>
      </c>
      <c r="C16">
        <v>1</v>
      </c>
      <c r="D16">
        <f t="shared" si="0"/>
        <v>21</v>
      </c>
      <c r="E16">
        <v>1</v>
      </c>
      <c r="F16">
        <f t="shared" si="1"/>
        <v>21</v>
      </c>
      <c r="G16">
        <v>0.8</v>
      </c>
      <c r="H16">
        <f t="shared" si="2"/>
        <v>16.8</v>
      </c>
    </row>
    <row r="17" spans="1:8">
      <c r="A17" t="s">
        <v>10</v>
      </c>
      <c r="B17">
        <v>11</v>
      </c>
      <c r="C17">
        <v>1</v>
      </c>
      <c r="D17">
        <f t="shared" si="0"/>
        <v>11</v>
      </c>
      <c r="E17">
        <v>2</v>
      </c>
      <c r="F17">
        <f t="shared" si="1"/>
        <v>22</v>
      </c>
      <c r="G17">
        <v>2.75</v>
      </c>
      <c r="H17">
        <f t="shared" si="2"/>
        <v>30.25</v>
      </c>
    </row>
    <row r="18" spans="1:8">
      <c r="A18" t="s">
        <v>11</v>
      </c>
      <c r="B18">
        <v>5</v>
      </c>
      <c r="C18">
        <v>2</v>
      </c>
      <c r="D18">
        <f t="shared" si="0"/>
        <v>10</v>
      </c>
      <c r="E18">
        <v>1</v>
      </c>
      <c r="F18">
        <f t="shared" si="1"/>
        <v>10</v>
      </c>
      <c r="G18">
        <v>2.75</v>
      </c>
      <c r="H18">
        <f t="shared" si="2"/>
        <v>27.5</v>
      </c>
    </row>
    <row r="19" spans="1:8">
      <c r="A19" t="s">
        <v>12</v>
      </c>
      <c r="B19">
        <v>5</v>
      </c>
      <c r="C19">
        <v>1</v>
      </c>
      <c r="D19">
        <f t="shared" si="0"/>
        <v>5</v>
      </c>
      <c r="E19">
        <v>1</v>
      </c>
      <c r="F19">
        <f t="shared" si="1"/>
        <v>5</v>
      </c>
      <c r="G19">
        <v>1.25</v>
      </c>
      <c r="H19">
        <f t="shared" si="2"/>
        <v>6.25</v>
      </c>
    </row>
    <row r="20" spans="1:8">
      <c r="A20" t="s">
        <v>46</v>
      </c>
      <c r="B20">
        <v>5</v>
      </c>
      <c r="C20">
        <v>4</v>
      </c>
      <c r="D20">
        <f>C20*B20</f>
        <v>20</v>
      </c>
      <c r="E20">
        <v>0.25</v>
      </c>
      <c r="F20">
        <f>D20*E20</f>
        <v>5</v>
      </c>
      <c r="G20">
        <v>1.5</v>
      </c>
      <c r="H20">
        <f>G20*D20</f>
        <v>30</v>
      </c>
    </row>
    <row r="21" spans="1:8">
      <c r="A21" s="1" t="s">
        <v>13</v>
      </c>
      <c r="B21">
        <v>9.39</v>
      </c>
      <c r="C21">
        <v>6</v>
      </c>
      <c r="D21">
        <f t="shared" si="0"/>
        <v>56.34</v>
      </c>
      <c r="E21">
        <v>0.01</v>
      </c>
      <c r="F21">
        <f t="shared" si="1"/>
        <v>0.56340000000000001</v>
      </c>
      <c r="G21">
        <v>1.5</v>
      </c>
      <c r="H21">
        <f t="shared" si="2"/>
        <v>84.51</v>
      </c>
    </row>
    <row r="22" spans="1:8">
      <c r="A22" t="s">
        <v>14</v>
      </c>
      <c r="B22">
        <v>3.8</v>
      </c>
      <c r="C22">
        <v>22</v>
      </c>
      <c r="D22">
        <f t="shared" si="0"/>
        <v>83.6</v>
      </c>
      <c r="E22">
        <v>1</v>
      </c>
      <c r="F22">
        <f t="shared" si="1"/>
        <v>83.6</v>
      </c>
      <c r="G22">
        <v>1.5</v>
      </c>
      <c r="H22">
        <f t="shared" si="2"/>
        <v>125.39999999999999</v>
      </c>
    </row>
    <row r="23" spans="1:8">
      <c r="A23" t="s">
        <v>15</v>
      </c>
      <c r="B23">
        <v>2.15</v>
      </c>
      <c r="C23">
        <v>7.4</v>
      </c>
      <c r="D23">
        <f t="shared" si="0"/>
        <v>15.91</v>
      </c>
      <c r="E23">
        <v>1.5</v>
      </c>
      <c r="F23">
        <f t="shared" si="1"/>
        <v>23.865000000000002</v>
      </c>
      <c r="G23">
        <v>-0.5</v>
      </c>
      <c r="H23">
        <f t="shared" si="2"/>
        <v>-7.9550000000000001</v>
      </c>
    </row>
    <row r="24" spans="1:8">
      <c r="A24" t="s">
        <v>45</v>
      </c>
      <c r="B24">
        <v>0.2</v>
      </c>
      <c r="C24">
        <v>35</v>
      </c>
      <c r="D24">
        <f t="shared" ref="D24" si="3">C24*B24</f>
        <v>7</v>
      </c>
      <c r="E24">
        <v>1</v>
      </c>
      <c r="F24">
        <f t="shared" ref="F24" si="4">D24*E24</f>
        <v>7</v>
      </c>
      <c r="G24">
        <v>1.5</v>
      </c>
      <c r="H24">
        <f t="shared" ref="H24" si="5">G24*D24</f>
        <v>10.5</v>
      </c>
    </row>
    <row r="25" spans="1:8">
      <c r="A25" t="s">
        <v>32</v>
      </c>
      <c r="B25">
        <v>35</v>
      </c>
      <c r="C25">
        <v>1</v>
      </c>
      <c r="D25">
        <f>C25*B25</f>
        <v>35</v>
      </c>
      <c r="E25">
        <v>1.25</v>
      </c>
      <c r="F25">
        <f>D25*E25</f>
        <v>43.75</v>
      </c>
      <c r="G25">
        <v>3</v>
      </c>
      <c r="H25">
        <f>G25*D25</f>
        <v>105</v>
      </c>
    </row>
    <row r="26" spans="1:8">
      <c r="A26" t="s">
        <v>30</v>
      </c>
      <c r="B26">
        <v>18</v>
      </c>
      <c r="C26">
        <v>1</v>
      </c>
      <c r="D26">
        <f>C26*B26</f>
        <v>18</v>
      </c>
      <c r="E26">
        <v>0</v>
      </c>
      <c r="F26">
        <f>D26*E26</f>
        <v>0</v>
      </c>
      <c r="G26">
        <v>0.5</v>
      </c>
      <c r="H26">
        <f>G26*D26</f>
        <v>9</v>
      </c>
    </row>
    <row r="27" spans="1:8">
      <c r="A27" s="6" t="s">
        <v>49</v>
      </c>
      <c r="B27" s="3"/>
      <c r="C27" s="3"/>
      <c r="D27" s="3"/>
      <c r="E27" s="3"/>
      <c r="F27" s="3"/>
      <c r="G27" s="3"/>
      <c r="H27" s="3"/>
    </row>
    <row r="28" spans="1:8">
      <c r="A28" t="s">
        <v>47</v>
      </c>
      <c r="B28">
        <v>15</v>
      </c>
      <c r="C28">
        <v>2</v>
      </c>
      <c r="D28">
        <f t="shared" si="0"/>
        <v>30</v>
      </c>
      <c r="E28">
        <v>-0.2</v>
      </c>
      <c r="F28">
        <f t="shared" si="1"/>
        <v>-6</v>
      </c>
      <c r="G28">
        <v>2.2000000000000002</v>
      </c>
      <c r="H28">
        <f t="shared" si="2"/>
        <v>66</v>
      </c>
    </row>
    <row r="29" spans="1:8">
      <c r="A29" t="s">
        <v>48</v>
      </c>
      <c r="B29">
        <v>40</v>
      </c>
      <c r="C29">
        <v>1</v>
      </c>
      <c r="D29">
        <f t="shared" ref="D29" si="6">C29*B29</f>
        <v>40</v>
      </c>
      <c r="E29">
        <v>-0.2</v>
      </c>
      <c r="F29">
        <f t="shared" ref="F29" si="7">D29*E29</f>
        <v>-8</v>
      </c>
      <c r="G29">
        <v>2.2000000000000002</v>
      </c>
      <c r="H29">
        <f t="shared" ref="H29" si="8">G29*D29</f>
        <v>88</v>
      </c>
    </row>
    <row r="30" spans="1:8">
      <c r="A30" t="s">
        <v>16</v>
      </c>
      <c r="B30">
        <v>1</v>
      </c>
      <c r="C30">
        <v>125</v>
      </c>
      <c r="D30">
        <f t="shared" si="0"/>
        <v>125</v>
      </c>
      <c r="E30">
        <v>-0.2</v>
      </c>
      <c r="F30">
        <f t="shared" si="1"/>
        <v>-25</v>
      </c>
      <c r="G30">
        <v>0.75</v>
      </c>
      <c r="H30">
        <f t="shared" si="2"/>
        <v>93.75</v>
      </c>
    </row>
    <row r="31" spans="1:8">
      <c r="A31" s="6" t="s">
        <v>50</v>
      </c>
      <c r="B31" s="3"/>
      <c r="C31" s="3"/>
      <c r="D31" s="3"/>
      <c r="E31" s="3"/>
      <c r="F31" s="3"/>
      <c r="G31" s="3"/>
      <c r="H31" s="3"/>
    </row>
    <row r="32" spans="1:8">
      <c r="A32" t="s">
        <v>17</v>
      </c>
      <c r="B32">
        <v>70</v>
      </c>
      <c r="C32">
        <v>3</v>
      </c>
      <c r="D32">
        <f t="shared" si="0"/>
        <v>210</v>
      </c>
      <c r="E32">
        <v>-0.1</v>
      </c>
      <c r="F32">
        <f t="shared" si="1"/>
        <v>-21</v>
      </c>
      <c r="G32">
        <v>2</v>
      </c>
      <c r="H32">
        <f t="shared" si="2"/>
        <v>420</v>
      </c>
    </row>
    <row r="33" spans="1:8">
      <c r="A33" t="s">
        <v>18</v>
      </c>
      <c r="B33">
        <v>5</v>
      </c>
      <c r="C33">
        <v>3</v>
      </c>
      <c r="D33">
        <f t="shared" si="0"/>
        <v>15</v>
      </c>
      <c r="E33">
        <v>2</v>
      </c>
      <c r="F33">
        <f t="shared" si="1"/>
        <v>30</v>
      </c>
      <c r="G33">
        <v>1.5</v>
      </c>
      <c r="H33">
        <f t="shared" si="2"/>
        <v>22.5</v>
      </c>
    </row>
    <row r="34" spans="1:8">
      <c r="A34" t="s">
        <v>51</v>
      </c>
      <c r="B34">
        <v>15</v>
      </c>
      <c r="C34">
        <v>1</v>
      </c>
      <c r="D34">
        <f t="shared" ref="D34" si="9">C34*B34</f>
        <v>15</v>
      </c>
      <c r="E34">
        <v>0.3</v>
      </c>
      <c r="F34">
        <f t="shared" ref="F34" si="10">D34*E34</f>
        <v>4.5</v>
      </c>
      <c r="G34">
        <v>1.9</v>
      </c>
      <c r="H34">
        <f t="shared" ref="H34" si="11">G34*D34</f>
        <v>28.5</v>
      </c>
    </row>
    <row r="35" spans="1:8">
      <c r="A35" s="6" t="s">
        <v>52</v>
      </c>
      <c r="B35" s="3"/>
      <c r="C35" s="3"/>
      <c r="D35" s="3"/>
      <c r="E35" s="3"/>
      <c r="F35" s="3"/>
      <c r="G35" s="3"/>
      <c r="H35" s="3"/>
    </row>
    <row r="36" spans="1:8">
      <c r="A36" t="s">
        <v>19</v>
      </c>
      <c r="B36">
        <v>20</v>
      </c>
      <c r="C36">
        <v>2</v>
      </c>
      <c r="D36">
        <f t="shared" si="0"/>
        <v>40</v>
      </c>
      <c r="E36">
        <v>1</v>
      </c>
      <c r="F36">
        <f t="shared" si="1"/>
        <v>40</v>
      </c>
      <c r="G36">
        <v>2.6</v>
      </c>
      <c r="H36">
        <f t="shared" si="2"/>
        <v>104</v>
      </c>
    </row>
    <row r="37" spans="1:8">
      <c r="A37" t="s">
        <v>20</v>
      </c>
      <c r="B37">
        <v>25</v>
      </c>
      <c r="C37">
        <v>2</v>
      </c>
      <c r="D37">
        <f t="shared" si="0"/>
        <v>50</v>
      </c>
      <c r="E37">
        <v>1</v>
      </c>
      <c r="F37">
        <f t="shared" si="1"/>
        <v>50</v>
      </c>
      <c r="G37">
        <v>2.6</v>
      </c>
      <c r="H37">
        <f t="shared" si="2"/>
        <v>130</v>
      </c>
    </row>
    <row r="38" spans="1:8">
      <c r="A38" s="6" t="s">
        <v>53</v>
      </c>
      <c r="B38" s="3"/>
      <c r="C38" s="3"/>
      <c r="D38" s="3"/>
      <c r="E38" s="3"/>
      <c r="F38" s="3"/>
      <c r="G38" s="3"/>
      <c r="H38" s="3"/>
    </row>
    <row r="39" spans="1:8">
      <c r="A39" t="s">
        <v>21</v>
      </c>
      <c r="B39">
        <v>28</v>
      </c>
      <c r="C39">
        <v>1</v>
      </c>
      <c r="D39">
        <f t="shared" si="0"/>
        <v>28</v>
      </c>
      <c r="E39">
        <v>0.4</v>
      </c>
      <c r="F39">
        <f t="shared" si="1"/>
        <v>11.200000000000001</v>
      </c>
      <c r="G39">
        <v>1.5</v>
      </c>
      <c r="H39">
        <f t="shared" si="2"/>
        <v>42</v>
      </c>
    </row>
    <row r="40" spans="1:8">
      <c r="A40" t="s">
        <v>22</v>
      </c>
      <c r="B40">
        <v>5</v>
      </c>
      <c r="C40">
        <v>1</v>
      </c>
      <c r="D40">
        <f t="shared" si="0"/>
        <v>5</v>
      </c>
      <c r="E40">
        <v>0.2</v>
      </c>
      <c r="F40">
        <f t="shared" si="1"/>
        <v>1</v>
      </c>
      <c r="G40">
        <v>1.5</v>
      </c>
      <c r="H40">
        <f t="shared" si="2"/>
        <v>7.5</v>
      </c>
    </row>
    <row r="41" spans="1:8">
      <c r="A41" t="s">
        <v>23</v>
      </c>
      <c r="B41">
        <v>10</v>
      </c>
      <c r="C41">
        <v>1</v>
      </c>
      <c r="D41">
        <f t="shared" si="0"/>
        <v>10</v>
      </c>
      <c r="E41">
        <v>0.2</v>
      </c>
      <c r="F41">
        <f t="shared" si="1"/>
        <v>2</v>
      </c>
      <c r="G41">
        <v>1.5</v>
      </c>
      <c r="H41">
        <f t="shared" si="2"/>
        <v>15</v>
      </c>
    </row>
    <row r="42" spans="1:8">
      <c r="A42" t="s">
        <v>24</v>
      </c>
      <c r="B42">
        <v>60</v>
      </c>
      <c r="C42">
        <v>1</v>
      </c>
      <c r="D42">
        <f t="shared" si="0"/>
        <v>60</v>
      </c>
      <c r="E42">
        <v>0.35</v>
      </c>
      <c r="F42">
        <f t="shared" si="1"/>
        <v>21</v>
      </c>
      <c r="G42">
        <v>0.8</v>
      </c>
      <c r="H42">
        <f t="shared" si="2"/>
        <v>48</v>
      </c>
    </row>
    <row r="43" spans="1:8">
      <c r="A43" t="s">
        <v>25</v>
      </c>
      <c r="B43">
        <v>30</v>
      </c>
      <c r="C43">
        <v>1</v>
      </c>
      <c r="D43">
        <f t="shared" si="0"/>
        <v>30</v>
      </c>
      <c r="E43">
        <v>0.25</v>
      </c>
      <c r="F43">
        <f t="shared" si="1"/>
        <v>7.5</v>
      </c>
      <c r="G43">
        <v>0.8</v>
      </c>
      <c r="H43">
        <f t="shared" si="2"/>
        <v>24</v>
      </c>
    </row>
    <row r="44" spans="1:8">
      <c r="A44" t="s">
        <v>26</v>
      </c>
      <c r="B44">
        <v>25</v>
      </c>
      <c r="C44">
        <v>1</v>
      </c>
      <c r="D44">
        <f t="shared" si="0"/>
        <v>25</v>
      </c>
      <c r="E44">
        <v>0.5</v>
      </c>
      <c r="F44">
        <f t="shared" si="1"/>
        <v>12.5</v>
      </c>
      <c r="G44">
        <v>1.5</v>
      </c>
      <c r="H44">
        <f t="shared" si="2"/>
        <v>37.5</v>
      </c>
    </row>
    <row r="45" spans="1:8">
      <c r="A45" t="s">
        <v>27</v>
      </c>
      <c r="B45">
        <v>15</v>
      </c>
      <c r="C45">
        <v>1</v>
      </c>
      <c r="D45">
        <f t="shared" si="0"/>
        <v>15</v>
      </c>
      <c r="E45">
        <v>0.5</v>
      </c>
      <c r="F45">
        <f t="shared" si="1"/>
        <v>7.5</v>
      </c>
      <c r="G45">
        <v>1.2</v>
      </c>
      <c r="H45">
        <f t="shared" si="2"/>
        <v>18</v>
      </c>
    </row>
    <row r="46" spans="1:8">
      <c r="A46" t="s">
        <v>28</v>
      </c>
      <c r="B46">
        <v>20</v>
      </c>
      <c r="C46">
        <v>1</v>
      </c>
      <c r="D46">
        <f t="shared" si="0"/>
        <v>20</v>
      </c>
      <c r="E46">
        <v>0.3</v>
      </c>
      <c r="F46">
        <f t="shared" si="1"/>
        <v>6</v>
      </c>
      <c r="G46">
        <v>1.9</v>
      </c>
      <c r="H46">
        <f t="shared" si="2"/>
        <v>38</v>
      </c>
    </row>
    <row r="47" spans="1:8">
      <c r="A47" t="s">
        <v>29</v>
      </c>
      <c r="B47">
        <v>5</v>
      </c>
      <c r="C47">
        <v>4</v>
      </c>
      <c r="D47">
        <f t="shared" si="0"/>
        <v>20</v>
      </c>
      <c r="E47">
        <v>0</v>
      </c>
      <c r="F47">
        <f t="shared" si="1"/>
        <v>0</v>
      </c>
      <c r="G47">
        <v>1.5</v>
      </c>
      <c r="H47">
        <f t="shared" si="2"/>
        <v>30</v>
      </c>
    </row>
    <row r="48" spans="1:8">
      <c r="A48" t="s">
        <v>31</v>
      </c>
      <c r="B48">
        <v>15</v>
      </c>
      <c r="C48">
        <v>1</v>
      </c>
      <c r="D48">
        <f t="shared" si="0"/>
        <v>15</v>
      </c>
      <c r="E48">
        <v>1.75</v>
      </c>
      <c r="F48">
        <f t="shared" si="1"/>
        <v>26.25</v>
      </c>
      <c r="G48">
        <v>-0.2</v>
      </c>
      <c r="H48">
        <f t="shared" si="2"/>
        <v>-3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workbookViewId="0">
      <selection sqref="A1:XFD1048576"/>
    </sheetView>
  </sheetViews>
  <sheetFormatPr baseColWidth="10" defaultRowHeight="15"/>
  <cols>
    <col min="1" max="1" width="34.42578125" customWidth="1"/>
    <col min="2" max="2" width="25.42578125" customWidth="1"/>
    <col min="3" max="3" width="11" customWidth="1"/>
    <col min="7" max="7" width="14.85546875" customWidth="1"/>
  </cols>
  <sheetData>
    <row r="1" spans="1:12">
      <c r="A1" s="7" t="s">
        <v>57</v>
      </c>
      <c r="B1" s="7"/>
      <c r="C1" s="7"/>
      <c r="D1" s="7"/>
      <c r="E1" s="7"/>
      <c r="F1" s="7"/>
      <c r="G1" s="7"/>
      <c r="H1" s="7"/>
    </row>
    <row r="2" spans="1:12">
      <c r="A2" s="7"/>
      <c r="B2" s="7" t="s">
        <v>76</v>
      </c>
      <c r="C2" s="7">
        <v>4500</v>
      </c>
      <c r="D2" s="7" t="s">
        <v>61</v>
      </c>
      <c r="E2" s="7"/>
      <c r="F2" s="7"/>
      <c r="G2" s="7"/>
      <c r="H2" s="7"/>
    </row>
    <row r="3" spans="1:12">
      <c r="A3" s="7"/>
      <c r="B3" s="7" t="s">
        <v>75</v>
      </c>
      <c r="C3" s="7">
        <v>2800</v>
      </c>
      <c r="D3" s="7" t="s">
        <v>61</v>
      </c>
      <c r="E3" s="7"/>
      <c r="F3" s="7"/>
      <c r="G3" s="7"/>
      <c r="H3" s="7"/>
    </row>
    <row r="4" spans="1:12">
      <c r="A4" s="7" t="s">
        <v>73</v>
      </c>
      <c r="B4" s="7" t="s">
        <v>77</v>
      </c>
      <c r="C4" s="7">
        <v>2200</v>
      </c>
      <c r="D4" s="7" t="s">
        <v>61</v>
      </c>
      <c r="E4" s="7"/>
      <c r="F4" s="7"/>
      <c r="G4" s="7"/>
      <c r="H4" s="7"/>
    </row>
    <row r="5" spans="1:12">
      <c r="A5" s="7"/>
      <c r="B5" s="7" t="s">
        <v>66</v>
      </c>
      <c r="C5" s="7">
        <f>C2-C4</f>
        <v>2300</v>
      </c>
      <c r="D5" s="7" t="s">
        <v>61</v>
      </c>
      <c r="E5" s="7"/>
      <c r="F5" s="7"/>
      <c r="G5" s="7"/>
      <c r="H5" s="7"/>
    </row>
    <row r="6" spans="1:12">
      <c r="A6" s="7"/>
      <c r="B6" s="7" t="s">
        <v>38</v>
      </c>
      <c r="C6" s="8">
        <f>C5-500</f>
        <v>1800</v>
      </c>
      <c r="D6" s="7" t="s">
        <v>61</v>
      </c>
      <c r="E6" s="7"/>
      <c r="F6" s="7"/>
      <c r="G6" s="7"/>
      <c r="H6" s="7"/>
    </row>
    <row r="7" spans="1:12">
      <c r="A7" s="7"/>
      <c r="B7" s="15" t="s">
        <v>54</v>
      </c>
      <c r="C7" s="7">
        <v>3220</v>
      </c>
      <c r="D7" s="7" t="s">
        <v>61</v>
      </c>
      <c r="E7" s="7" t="s">
        <v>56</v>
      </c>
      <c r="F7" s="7"/>
      <c r="G7" s="7"/>
      <c r="H7" s="7"/>
    </row>
    <row r="8" spans="1:12">
      <c r="A8" s="7"/>
      <c r="B8" s="16" t="s">
        <v>67</v>
      </c>
      <c r="C8" s="7">
        <v>960</v>
      </c>
      <c r="D8" s="7" t="s">
        <v>61</v>
      </c>
      <c r="E8" s="7"/>
      <c r="F8" s="7"/>
      <c r="G8" s="7"/>
      <c r="H8" s="7"/>
    </row>
    <row r="9" spans="1:12">
      <c r="A9" s="7"/>
      <c r="B9" s="16" t="s">
        <v>68</v>
      </c>
      <c r="C9" s="7">
        <v>60</v>
      </c>
      <c r="D9" s="7" t="s">
        <v>61</v>
      </c>
      <c r="E9" s="7"/>
      <c r="F9" s="7"/>
      <c r="G9" s="7"/>
      <c r="H9" s="7"/>
    </row>
    <row r="10" spans="1:12">
      <c r="A10" s="7"/>
      <c r="B10" s="17" t="s">
        <v>69</v>
      </c>
      <c r="C10" s="7">
        <v>538</v>
      </c>
      <c r="D10" s="7" t="s">
        <v>61</v>
      </c>
      <c r="E10" s="7"/>
      <c r="F10" s="7"/>
      <c r="G10" s="7"/>
      <c r="H10" s="7"/>
    </row>
    <row r="11" spans="1:12">
      <c r="A11" s="7"/>
      <c r="B11" s="17" t="s">
        <v>70</v>
      </c>
      <c r="C11" s="7">
        <v>42</v>
      </c>
      <c r="D11" s="7" t="s">
        <v>61</v>
      </c>
      <c r="E11" s="7"/>
      <c r="F11" s="7"/>
      <c r="G11" s="7"/>
      <c r="H11" s="7"/>
    </row>
    <row r="12" spans="1:12">
      <c r="A12" s="7"/>
      <c r="B12" s="12" t="s">
        <v>71</v>
      </c>
      <c r="C12" s="13">
        <f>C7+C10+C11</f>
        <v>3800</v>
      </c>
      <c r="D12" s="12" t="s">
        <v>71</v>
      </c>
      <c r="E12" s="7"/>
      <c r="F12" s="7"/>
      <c r="G12" s="7"/>
      <c r="H12" s="7"/>
    </row>
    <row r="13" spans="1:12">
      <c r="A13" s="7"/>
      <c r="B13" s="14" t="s">
        <v>72</v>
      </c>
      <c r="C13" s="14">
        <f>C2-C12</f>
        <v>700</v>
      </c>
      <c r="D13" s="14" t="s">
        <v>61</v>
      </c>
      <c r="E13" s="18" t="s">
        <v>78</v>
      </c>
      <c r="F13" s="18"/>
      <c r="G13" s="18"/>
      <c r="H13" s="18"/>
      <c r="I13" s="19"/>
      <c r="J13" s="19"/>
      <c r="K13" s="19"/>
      <c r="L13" s="19"/>
    </row>
    <row r="14" spans="1:12">
      <c r="A14" s="7"/>
      <c r="B14" s="7"/>
      <c r="C14" s="7"/>
      <c r="D14" s="7"/>
      <c r="E14" s="18" t="s">
        <v>79</v>
      </c>
      <c r="F14" s="18"/>
      <c r="G14" s="18"/>
      <c r="H14" s="18"/>
      <c r="I14" s="19"/>
      <c r="J14" s="19"/>
      <c r="K14" s="19"/>
      <c r="L14" s="19"/>
    </row>
    <row r="15" spans="1:12">
      <c r="A15" s="7"/>
      <c r="B15" s="7"/>
      <c r="C15" s="7"/>
      <c r="D15" s="7"/>
      <c r="E15" s="7"/>
      <c r="F15" s="7"/>
      <c r="G15" s="7"/>
      <c r="H15" s="7"/>
    </row>
    <row r="16" spans="1:12">
      <c r="A16" s="7"/>
      <c r="B16" s="7"/>
      <c r="C16" s="7"/>
      <c r="D16" s="7"/>
      <c r="E16" s="7"/>
      <c r="F16" s="7"/>
      <c r="G16" s="7"/>
      <c r="H16" s="7"/>
    </row>
    <row r="17" spans="1:8">
      <c r="A17" s="7" t="s">
        <v>0</v>
      </c>
      <c r="B17" s="7" t="s">
        <v>2</v>
      </c>
      <c r="C17" s="7" t="s">
        <v>1</v>
      </c>
      <c r="D17" s="7" t="s">
        <v>7</v>
      </c>
      <c r="E17" s="7" t="s">
        <v>40</v>
      </c>
      <c r="F17" s="7" t="s">
        <v>42</v>
      </c>
      <c r="G17" s="7" t="s">
        <v>41</v>
      </c>
      <c r="H17" s="7" t="s">
        <v>43</v>
      </c>
    </row>
    <row r="18" spans="1:8">
      <c r="A18" s="7"/>
      <c r="B18" s="7"/>
      <c r="C18" s="7"/>
      <c r="D18" s="8">
        <f>SUM(D20:D40)+SUM(D46:D62)</f>
        <v>1422.26</v>
      </c>
      <c r="E18" s="9">
        <f>F18/D18</f>
        <v>0.49995007945101455</v>
      </c>
      <c r="F18" s="7">
        <f>SUM(F20:F62)</f>
        <v>711.05899999999997</v>
      </c>
      <c r="G18" s="9">
        <f>H18/D18</f>
        <v>1.5011952807503552</v>
      </c>
      <c r="H18" s="7">
        <f>SUM(H20:H62)</f>
        <v>2135.09</v>
      </c>
    </row>
    <row r="19" spans="1:8">
      <c r="A19" s="10" t="s">
        <v>58</v>
      </c>
      <c r="B19" s="11"/>
      <c r="C19" s="11"/>
      <c r="D19" s="11"/>
      <c r="E19" s="11"/>
      <c r="F19" s="11"/>
      <c r="G19" s="11"/>
      <c r="H19" s="11"/>
    </row>
    <row r="20" spans="1:8">
      <c r="A20" s="7" t="s">
        <v>3</v>
      </c>
      <c r="B20" s="7">
        <v>3.7</v>
      </c>
      <c r="C20" s="7">
        <v>24</v>
      </c>
      <c r="D20" s="7">
        <f>C20*B20</f>
        <v>88.800000000000011</v>
      </c>
      <c r="E20" s="7">
        <v>0.03</v>
      </c>
      <c r="F20" s="7">
        <f>D20*E20</f>
        <v>2.6640000000000001</v>
      </c>
      <c r="G20" s="7">
        <v>1.5</v>
      </c>
      <c r="H20" s="7">
        <f>G20*D20</f>
        <v>133.20000000000002</v>
      </c>
    </row>
    <row r="21" spans="1:8">
      <c r="A21" s="7" t="s">
        <v>4</v>
      </c>
      <c r="B21" s="7">
        <v>2.95</v>
      </c>
      <c r="C21" s="7">
        <v>27</v>
      </c>
      <c r="D21" s="7">
        <f>C21*B21</f>
        <v>79.650000000000006</v>
      </c>
      <c r="E21" s="7">
        <v>1</v>
      </c>
      <c r="F21" s="7">
        <f t="shared" ref="F21:F62" si="0">D21*E21</f>
        <v>79.650000000000006</v>
      </c>
      <c r="G21" s="7">
        <v>1.5</v>
      </c>
      <c r="H21" s="7">
        <f t="shared" ref="H21:H62" si="1">G21*D21</f>
        <v>119.47500000000001</v>
      </c>
    </row>
    <row r="22" spans="1:8">
      <c r="A22" s="7" t="s">
        <v>5</v>
      </c>
      <c r="B22" s="7">
        <v>1.8</v>
      </c>
      <c r="C22" s="7">
        <v>14</v>
      </c>
      <c r="D22" s="7">
        <f t="shared" ref="D22:D62" si="2">C22*B22</f>
        <v>25.2</v>
      </c>
      <c r="E22" s="7">
        <v>2</v>
      </c>
      <c r="F22" s="7">
        <f t="shared" si="0"/>
        <v>50.4</v>
      </c>
      <c r="G22" s="7">
        <v>1.5</v>
      </c>
      <c r="H22" s="7">
        <f t="shared" si="1"/>
        <v>37.799999999999997</v>
      </c>
    </row>
    <row r="23" spans="1:8">
      <c r="A23" s="7" t="s">
        <v>6</v>
      </c>
      <c r="B23" s="7">
        <v>0.48</v>
      </c>
      <c r="C23" s="7">
        <v>62</v>
      </c>
      <c r="D23" s="7">
        <f t="shared" si="2"/>
        <v>29.759999999999998</v>
      </c>
      <c r="E23" s="7">
        <v>1</v>
      </c>
      <c r="F23" s="7">
        <f t="shared" si="0"/>
        <v>29.759999999999998</v>
      </c>
      <c r="G23" s="7">
        <v>1.5</v>
      </c>
      <c r="H23" s="7">
        <f t="shared" si="1"/>
        <v>44.64</v>
      </c>
    </row>
    <row r="24" spans="1:8">
      <c r="A24" s="7" t="s">
        <v>8</v>
      </c>
      <c r="B24" s="7">
        <v>26.5</v>
      </c>
      <c r="C24" s="7">
        <v>1</v>
      </c>
      <c r="D24" s="7">
        <f t="shared" si="2"/>
        <v>26.5</v>
      </c>
      <c r="E24" s="7">
        <v>1</v>
      </c>
      <c r="F24" s="7">
        <f t="shared" si="0"/>
        <v>26.5</v>
      </c>
      <c r="G24" s="7">
        <v>0.6</v>
      </c>
      <c r="H24" s="7">
        <f t="shared" si="1"/>
        <v>15.899999999999999</v>
      </c>
    </row>
    <row r="25" spans="1:8">
      <c r="A25" s="7" t="s">
        <v>9</v>
      </c>
      <c r="B25" s="7">
        <v>21</v>
      </c>
      <c r="C25" s="7">
        <v>1</v>
      </c>
      <c r="D25" s="7">
        <f t="shared" si="2"/>
        <v>21</v>
      </c>
      <c r="E25" s="7">
        <v>1</v>
      </c>
      <c r="F25" s="7">
        <f t="shared" si="0"/>
        <v>21</v>
      </c>
      <c r="G25" s="7">
        <v>0.8</v>
      </c>
      <c r="H25" s="7">
        <f t="shared" si="1"/>
        <v>16.8</v>
      </c>
    </row>
    <row r="26" spans="1:8">
      <c r="A26" s="7" t="s">
        <v>10</v>
      </c>
      <c r="B26" s="7">
        <v>11</v>
      </c>
      <c r="C26" s="7">
        <v>1</v>
      </c>
      <c r="D26" s="7">
        <f t="shared" si="2"/>
        <v>11</v>
      </c>
      <c r="E26" s="7">
        <v>2</v>
      </c>
      <c r="F26" s="7">
        <f t="shared" si="0"/>
        <v>22</v>
      </c>
      <c r="G26" s="7">
        <v>2.75</v>
      </c>
      <c r="H26" s="7">
        <f t="shared" si="1"/>
        <v>30.25</v>
      </c>
    </row>
    <row r="27" spans="1:8">
      <c r="A27" s="7" t="s">
        <v>11</v>
      </c>
      <c r="B27" s="7">
        <v>5</v>
      </c>
      <c r="C27" s="7">
        <v>2</v>
      </c>
      <c r="D27" s="7">
        <f t="shared" si="2"/>
        <v>10</v>
      </c>
      <c r="E27" s="7">
        <v>1</v>
      </c>
      <c r="F27" s="7">
        <f t="shared" si="0"/>
        <v>10</v>
      </c>
      <c r="G27" s="7">
        <v>2.75</v>
      </c>
      <c r="H27" s="7">
        <f t="shared" si="1"/>
        <v>27.5</v>
      </c>
    </row>
    <row r="28" spans="1:8">
      <c r="A28" s="7" t="s">
        <v>12</v>
      </c>
      <c r="B28" s="7">
        <v>5</v>
      </c>
      <c r="C28" s="7">
        <v>1</v>
      </c>
      <c r="D28" s="7">
        <f t="shared" si="2"/>
        <v>5</v>
      </c>
      <c r="E28" s="7">
        <v>1</v>
      </c>
      <c r="F28" s="7">
        <f t="shared" si="0"/>
        <v>5</v>
      </c>
      <c r="G28" s="7">
        <v>1.25</v>
      </c>
      <c r="H28" s="7">
        <f t="shared" si="1"/>
        <v>6.25</v>
      </c>
    </row>
    <row r="29" spans="1:8">
      <c r="A29" s="7" t="s">
        <v>46</v>
      </c>
      <c r="B29" s="7">
        <v>5</v>
      </c>
      <c r="C29" s="7">
        <v>4</v>
      </c>
      <c r="D29" s="7">
        <f>C29*B29</f>
        <v>20</v>
      </c>
      <c r="E29" s="7">
        <v>0.25</v>
      </c>
      <c r="F29" s="7">
        <f>D29*E29</f>
        <v>5</v>
      </c>
      <c r="G29" s="7">
        <v>1.5</v>
      </c>
      <c r="H29" s="7">
        <f>G29*D29</f>
        <v>30</v>
      </c>
    </row>
    <row r="30" spans="1:8">
      <c r="A30" s="7" t="s">
        <v>13</v>
      </c>
      <c r="B30" s="7">
        <v>11</v>
      </c>
      <c r="C30" s="7">
        <v>6</v>
      </c>
      <c r="D30" s="7">
        <f t="shared" si="2"/>
        <v>66</v>
      </c>
      <c r="E30" s="7">
        <v>0.01</v>
      </c>
      <c r="F30" s="7">
        <f t="shared" si="0"/>
        <v>0.66</v>
      </c>
      <c r="G30" s="7">
        <v>1.5</v>
      </c>
      <c r="H30" s="7">
        <f t="shared" si="1"/>
        <v>99</v>
      </c>
    </row>
    <row r="31" spans="1:8">
      <c r="A31" s="7" t="s">
        <v>14</v>
      </c>
      <c r="B31" s="7">
        <v>3.8</v>
      </c>
      <c r="C31" s="7">
        <v>22</v>
      </c>
      <c r="D31" s="7">
        <f t="shared" si="2"/>
        <v>83.6</v>
      </c>
      <c r="E31" s="7">
        <v>1</v>
      </c>
      <c r="F31" s="7">
        <f t="shared" si="0"/>
        <v>83.6</v>
      </c>
      <c r="G31" s="7">
        <v>1.5</v>
      </c>
      <c r="H31" s="7">
        <f t="shared" si="1"/>
        <v>125.39999999999999</v>
      </c>
    </row>
    <row r="32" spans="1:8">
      <c r="A32" s="7" t="s">
        <v>15</v>
      </c>
      <c r="B32" s="7">
        <v>2.15</v>
      </c>
      <c r="C32" s="7">
        <v>25</v>
      </c>
      <c r="D32" s="7">
        <f t="shared" si="2"/>
        <v>53.75</v>
      </c>
      <c r="E32" s="7">
        <v>1.5</v>
      </c>
      <c r="F32" s="7">
        <f t="shared" si="0"/>
        <v>80.625</v>
      </c>
      <c r="G32" s="7">
        <v>-0.5</v>
      </c>
      <c r="H32" s="7">
        <f t="shared" si="1"/>
        <v>-26.875</v>
      </c>
    </row>
    <row r="33" spans="1:8">
      <c r="A33" s="7" t="s">
        <v>45</v>
      </c>
      <c r="B33" s="7">
        <v>0.2</v>
      </c>
      <c r="C33" s="7">
        <v>40</v>
      </c>
      <c r="D33" s="7">
        <f t="shared" si="2"/>
        <v>8</v>
      </c>
      <c r="E33" s="7">
        <v>1</v>
      </c>
      <c r="F33" s="7">
        <f t="shared" si="0"/>
        <v>8</v>
      </c>
      <c r="G33" s="7">
        <v>1.5</v>
      </c>
      <c r="H33" s="7">
        <f t="shared" si="1"/>
        <v>12</v>
      </c>
    </row>
    <row r="34" spans="1:8">
      <c r="A34" s="7" t="s">
        <v>64</v>
      </c>
      <c r="B34" s="7">
        <v>1.7</v>
      </c>
      <c r="C34" s="7">
        <v>40</v>
      </c>
      <c r="D34" s="7">
        <f t="shared" ref="D34" si="3">C34*B34</f>
        <v>68</v>
      </c>
      <c r="E34" s="7">
        <v>1</v>
      </c>
      <c r="F34" s="7">
        <f t="shared" ref="F34" si="4">D34*E34</f>
        <v>68</v>
      </c>
      <c r="G34" s="7">
        <v>1.5</v>
      </c>
      <c r="H34" s="7">
        <f t="shared" ref="H34" si="5">G34*D34</f>
        <v>102</v>
      </c>
    </row>
    <row r="35" spans="1:8">
      <c r="A35" s="7" t="s">
        <v>32</v>
      </c>
      <c r="B35" s="7">
        <v>45</v>
      </c>
      <c r="C35" s="7">
        <v>1</v>
      </c>
      <c r="D35" s="7">
        <f t="shared" ref="D35:D40" si="6">C35*B35</f>
        <v>45</v>
      </c>
      <c r="E35" s="7">
        <v>1.25</v>
      </c>
      <c r="F35" s="7">
        <f t="shared" ref="F35:F40" si="7">D35*E35</f>
        <v>56.25</v>
      </c>
      <c r="G35" s="7">
        <v>3</v>
      </c>
      <c r="H35" s="7">
        <f t="shared" ref="H35:H40" si="8">G35*D35</f>
        <v>135</v>
      </c>
    </row>
    <row r="36" spans="1:8">
      <c r="A36" s="7" t="s">
        <v>30</v>
      </c>
      <c r="B36" s="7">
        <v>18</v>
      </c>
      <c r="C36" s="7">
        <v>1</v>
      </c>
      <c r="D36" s="7">
        <f t="shared" si="6"/>
        <v>18</v>
      </c>
      <c r="E36" s="7">
        <v>0</v>
      </c>
      <c r="F36" s="7">
        <f t="shared" si="7"/>
        <v>0</v>
      </c>
      <c r="G36" s="7">
        <v>0.5</v>
      </c>
      <c r="H36" s="7">
        <f t="shared" si="8"/>
        <v>9</v>
      </c>
    </row>
    <row r="37" spans="1:8">
      <c r="A37" s="7" t="s">
        <v>47</v>
      </c>
      <c r="B37" s="7">
        <v>15</v>
      </c>
      <c r="C37" s="7">
        <v>2</v>
      </c>
      <c r="D37" s="7">
        <f t="shared" si="6"/>
        <v>30</v>
      </c>
      <c r="E37" s="7">
        <v>-0.2</v>
      </c>
      <c r="F37" s="7">
        <f t="shared" si="7"/>
        <v>-6</v>
      </c>
      <c r="G37" s="7">
        <v>2.2000000000000002</v>
      </c>
      <c r="H37" s="7">
        <f t="shared" si="8"/>
        <v>66</v>
      </c>
    </row>
    <row r="38" spans="1:8">
      <c r="A38" s="7" t="s">
        <v>48</v>
      </c>
      <c r="B38" s="7">
        <v>40</v>
      </c>
      <c r="C38" s="7">
        <v>1</v>
      </c>
      <c r="D38" s="7">
        <f t="shared" si="6"/>
        <v>40</v>
      </c>
      <c r="E38" s="7">
        <v>-0.2</v>
      </c>
      <c r="F38" s="7">
        <f t="shared" si="7"/>
        <v>-8</v>
      </c>
      <c r="G38" s="7">
        <v>2.2000000000000002</v>
      </c>
      <c r="H38" s="7">
        <f t="shared" si="8"/>
        <v>88</v>
      </c>
    </row>
    <row r="39" spans="1:8">
      <c r="A39" s="7" t="s">
        <v>17</v>
      </c>
      <c r="B39" s="7">
        <v>70</v>
      </c>
      <c r="C39" s="7">
        <v>3</v>
      </c>
      <c r="D39" s="7">
        <f t="shared" si="6"/>
        <v>210</v>
      </c>
      <c r="E39" s="7">
        <v>-0.1</v>
      </c>
      <c r="F39" s="7">
        <f t="shared" si="7"/>
        <v>-21</v>
      </c>
      <c r="G39" s="7">
        <v>2</v>
      </c>
      <c r="H39" s="7">
        <f t="shared" si="8"/>
        <v>420</v>
      </c>
    </row>
    <row r="40" spans="1:8">
      <c r="A40" s="7" t="s">
        <v>29</v>
      </c>
      <c r="B40" s="7">
        <v>5</v>
      </c>
      <c r="C40" s="7">
        <v>4</v>
      </c>
      <c r="D40" s="7">
        <f t="shared" si="6"/>
        <v>20</v>
      </c>
      <c r="E40" s="7">
        <v>0</v>
      </c>
      <c r="F40" s="7">
        <f t="shared" si="7"/>
        <v>0</v>
      </c>
      <c r="G40" s="7">
        <v>1.5</v>
      </c>
      <c r="H40" s="7">
        <f t="shared" si="8"/>
        <v>30</v>
      </c>
    </row>
    <row r="41" spans="1:8">
      <c r="A41" s="9" t="s">
        <v>60</v>
      </c>
      <c r="B41" s="4">
        <f>C7-C4</f>
        <v>1020</v>
      </c>
      <c r="C41" t="s">
        <v>62</v>
      </c>
      <c r="D41" s="9">
        <f>SUM(D20:D40)</f>
        <v>959.26</v>
      </c>
      <c r="E41" t="s">
        <v>63</v>
      </c>
    </row>
    <row r="45" spans="1:8">
      <c r="A45" s="10" t="s">
        <v>59</v>
      </c>
      <c r="B45" s="11"/>
      <c r="C45" s="11"/>
      <c r="D45" s="11"/>
      <c r="E45" s="11"/>
      <c r="F45" s="11"/>
      <c r="G45" s="11"/>
      <c r="H45" s="11"/>
    </row>
    <row r="46" spans="1:8">
      <c r="A46" s="7" t="s">
        <v>16</v>
      </c>
      <c r="B46" s="7">
        <v>1</v>
      </c>
      <c r="C46" s="7">
        <v>125</v>
      </c>
      <c r="D46" s="7">
        <f t="shared" si="2"/>
        <v>125</v>
      </c>
      <c r="E46" s="7">
        <v>-0.2</v>
      </c>
      <c r="F46" s="7">
        <f t="shared" si="0"/>
        <v>-25</v>
      </c>
      <c r="G46" s="7">
        <v>0.75</v>
      </c>
      <c r="H46" s="7">
        <f t="shared" si="1"/>
        <v>93.75</v>
      </c>
    </row>
    <row r="47" spans="1:8">
      <c r="A47" s="10" t="s">
        <v>50</v>
      </c>
      <c r="B47" s="11"/>
      <c r="C47" s="11"/>
      <c r="D47" s="11"/>
      <c r="E47" s="11"/>
      <c r="F47" s="11"/>
      <c r="G47" s="11"/>
      <c r="H47" s="11"/>
    </row>
    <row r="48" spans="1:8">
      <c r="A48" s="7" t="s">
        <v>18</v>
      </c>
      <c r="B48" s="7">
        <v>5</v>
      </c>
      <c r="C48" s="7">
        <v>3</v>
      </c>
      <c r="D48" s="7">
        <f t="shared" si="2"/>
        <v>15</v>
      </c>
      <c r="E48" s="7">
        <v>2</v>
      </c>
      <c r="F48" s="7">
        <f t="shared" si="0"/>
        <v>30</v>
      </c>
      <c r="G48" s="7">
        <v>1.5</v>
      </c>
      <c r="H48" s="7">
        <f t="shared" si="1"/>
        <v>22.5</v>
      </c>
    </row>
    <row r="49" spans="1:8">
      <c r="A49" s="7" t="s">
        <v>51</v>
      </c>
      <c r="B49" s="7">
        <v>15</v>
      </c>
      <c r="C49" s="7">
        <v>1</v>
      </c>
      <c r="D49" s="7">
        <f t="shared" si="2"/>
        <v>15</v>
      </c>
      <c r="E49" s="7">
        <v>0.3</v>
      </c>
      <c r="F49" s="7">
        <f t="shared" si="0"/>
        <v>4.5</v>
      </c>
      <c r="G49" s="7">
        <v>1.9</v>
      </c>
      <c r="H49" s="7">
        <f t="shared" si="1"/>
        <v>28.5</v>
      </c>
    </row>
    <row r="50" spans="1:8">
      <c r="A50" s="10" t="s">
        <v>52</v>
      </c>
      <c r="B50" s="11"/>
      <c r="C50" s="11"/>
      <c r="D50" s="11"/>
      <c r="E50" s="11"/>
      <c r="F50" s="11"/>
      <c r="G50" s="11"/>
      <c r="H50" s="11"/>
    </row>
    <row r="51" spans="1:8">
      <c r="A51" s="7" t="s">
        <v>19</v>
      </c>
      <c r="B51" s="7">
        <v>20</v>
      </c>
      <c r="C51" s="7">
        <v>2</v>
      </c>
      <c r="D51" s="7">
        <f t="shared" si="2"/>
        <v>40</v>
      </c>
      <c r="E51" s="7">
        <v>1</v>
      </c>
      <c r="F51" s="7">
        <f t="shared" si="0"/>
        <v>40</v>
      </c>
      <c r="G51" s="7">
        <v>2.6</v>
      </c>
      <c r="H51" s="7">
        <f t="shared" si="1"/>
        <v>104</v>
      </c>
    </row>
    <row r="52" spans="1:8">
      <c r="A52" s="7" t="s">
        <v>20</v>
      </c>
      <c r="B52" s="7">
        <v>25</v>
      </c>
      <c r="C52" s="7">
        <v>2</v>
      </c>
      <c r="D52" s="7">
        <f t="shared" si="2"/>
        <v>50</v>
      </c>
      <c r="E52" s="7">
        <v>1</v>
      </c>
      <c r="F52" s="7">
        <f t="shared" si="0"/>
        <v>50</v>
      </c>
      <c r="G52" s="7">
        <v>2.6</v>
      </c>
      <c r="H52" s="7">
        <f t="shared" si="1"/>
        <v>130</v>
      </c>
    </row>
    <row r="53" spans="1:8">
      <c r="A53" s="10" t="s">
        <v>53</v>
      </c>
      <c r="B53" s="11"/>
      <c r="C53" s="11"/>
      <c r="D53" s="11"/>
      <c r="E53" s="11"/>
      <c r="F53" s="11"/>
      <c r="G53" s="11"/>
      <c r="H53" s="11"/>
    </row>
    <row r="54" spans="1:8">
      <c r="A54" s="7" t="s">
        <v>21</v>
      </c>
      <c r="B54" s="7">
        <v>28</v>
      </c>
      <c r="C54" s="7">
        <v>1</v>
      </c>
      <c r="D54" s="7">
        <f t="shared" si="2"/>
        <v>28</v>
      </c>
      <c r="E54" s="7">
        <v>0.4</v>
      </c>
      <c r="F54" s="7">
        <f t="shared" si="0"/>
        <v>11.200000000000001</v>
      </c>
      <c r="G54" s="7">
        <v>1.5</v>
      </c>
      <c r="H54" s="7">
        <f t="shared" si="1"/>
        <v>42</v>
      </c>
    </row>
    <row r="55" spans="1:8">
      <c r="A55" s="7" t="s">
        <v>22</v>
      </c>
      <c r="B55" s="7">
        <v>5</v>
      </c>
      <c r="C55" s="7">
        <v>1</v>
      </c>
      <c r="D55" s="7">
        <f t="shared" si="2"/>
        <v>5</v>
      </c>
      <c r="E55" s="7">
        <v>0.2</v>
      </c>
      <c r="F55" s="7">
        <f t="shared" si="0"/>
        <v>1</v>
      </c>
      <c r="G55" s="7">
        <v>1.5</v>
      </c>
      <c r="H55" s="7">
        <f t="shared" si="1"/>
        <v>7.5</v>
      </c>
    </row>
    <row r="56" spans="1:8">
      <c r="A56" s="7" t="s">
        <v>23</v>
      </c>
      <c r="B56" s="7">
        <v>10</v>
      </c>
      <c r="C56" s="7">
        <v>1</v>
      </c>
      <c r="D56" s="7">
        <f t="shared" si="2"/>
        <v>10</v>
      </c>
      <c r="E56" s="7">
        <v>0.2</v>
      </c>
      <c r="F56" s="7">
        <f t="shared" si="0"/>
        <v>2</v>
      </c>
      <c r="G56" s="7">
        <v>1.5</v>
      </c>
      <c r="H56" s="7">
        <f t="shared" si="1"/>
        <v>15</v>
      </c>
    </row>
    <row r="57" spans="1:8">
      <c r="A57" s="7" t="s">
        <v>24</v>
      </c>
      <c r="B57" s="7">
        <v>60</v>
      </c>
      <c r="C57" s="7">
        <v>1</v>
      </c>
      <c r="D57" s="7">
        <f t="shared" si="2"/>
        <v>60</v>
      </c>
      <c r="E57" s="7">
        <v>0.35</v>
      </c>
      <c r="F57" s="7">
        <f t="shared" si="0"/>
        <v>21</v>
      </c>
      <c r="G57" s="7">
        <v>0.8</v>
      </c>
      <c r="H57" s="7">
        <f t="shared" si="1"/>
        <v>48</v>
      </c>
    </row>
    <row r="58" spans="1:8">
      <c r="A58" s="7" t="s">
        <v>65</v>
      </c>
      <c r="B58" s="7">
        <v>40</v>
      </c>
      <c r="C58" s="7">
        <v>1</v>
      </c>
      <c r="D58" s="7">
        <f t="shared" si="2"/>
        <v>40</v>
      </c>
      <c r="E58" s="7">
        <v>0.25</v>
      </c>
      <c r="F58" s="7">
        <f t="shared" si="0"/>
        <v>10</v>
      </c>
      <c r="G58" s="7">
        <v>0.8</v>
      </c>
      <c r="H58" s="7">
        <f t="shared" si="1"/>
        <v>32</v>
      </c>
    </row>
    <row r="59" spans="1:8">
      <c r="A59" s="7" t="s">
        <v>26</v>
      </c>
      <c r="B59" s="7">
        <v>25</v>
      </c>
      <c r="C59" s="7">
        <v>1</v>
      </c>
      <c r="D59" s="7">
        <f t="shared" si="2"/>
        <v>25</v>
      </c>
      <c r="E59" s="7">
        <v>0.5</v>
      </c>
      <c r="F59" s="7">
        <f t="shared" si="0"/>
        <v>12.5</v>
      </c>
      <c r="G59" s="7">
        <v>1.5</v>
      </c>
      <c r="H59" s="7">
        <f t="shared" si="1"/>
        <v>37.5</v>
      </c>
    </row>
    <row r="60" spans="1:8">
      <c r="A60" s="7" t="s">
        <v>27</v>
      </c>
      <c r="B60" s="7">
        <v>15</v>
      </c>
      <c r="C60" s="7">
        <v>1</v>
      </c>
      <c r="D60" s="7">
        <f t="shared" si="2"/>
        <v>15</v>
      </c>
      <c r="E60" s="7">
        <v>0.5</v>
      </c>
      <c r="F60" s="7">
        <f t="shared" si="0"/>
        <v>7.5</v>
      </c>
      <c r="G60" s="7">
        <v>1.2</v>
      </c>
      <c r="H60" s="7">
        <f t="shared" si="1"/>
        <v>18</v>
      </c>
    </row>
    <row r="61" spans="1:8">
      <c r="A61" s="7" t="s">
        <v>28</v>
      </c>
      <c r="B61" s="7">
        <v>20</v>
      </c>
      <c r="C61" s="7">
        <v>1</v>
      </c>
      <c r="D61" s="7">
        <f t="shared" si="2"/>
        <v>20</v>
      </c>
      <c r="E61" s="7">
        <v>0.3</v>
      </c>
      <c r="F61" s="7">
        <f t="shared" si="0"/>
        <v>6</v>
      </c>
      <c r="G61" s="7">
        <v>1.9</v>
      </c>
      <c r="H61" s="7">
        <f t="shared" si="1"/>
        <v>38</v>
      </c>
    </row>
    <row r="62" spans="1:8">
      <c r="A62" s="7" t="s">
        <v>31</v>
      </c>
      <c r="B62" s="7">
        <v>15</v>
      </c>
      <c r="C62" s="7">
        <v>1</v>
      </c>
      <c r="D62" s="7">
        <f t="shared" si="2"/>
        <v>15</v>
      </c>
      <c r="E62" s="7">
        <v>1.75</v>
      </c>
      <c r="F62" s="7">
        <f t="shared" si="0"/>
        <v>26.25</v>
      </c>
      <c r="G62" s="7">
        <v>-0.2</v>
      </c>
      <c r="H62" s="7">
        <f t="shared" si="1"/>
        <v>-3</v>
      </c>
    </row>
    <row r="63" spans="1:8">
      <c r="A63" s="7" t="s">
        <v>74</v>
      </c>
      <c r="B63" s="7">
        <v>25</v>
      </c>
      <c r="C63" s="7">
        <v>3</v>
      </c>
      <c r="D63" s="7">
        <f t="shared" ref="D63" si="9">C63*B63</f>
        <v>75</v>
      </c>
      <c r="E63" s="7">
        <v>0.5</v>
      </c>
      <c r="F63" s="7">
        <f t="shared" ref="F63" si="10">D63*E63</f>
        <v>37.5</v>
      </c>
      <c r="G63" s="7">
        <v>1.5</v>
      </c>
      <c r="H63" s="7">
        <f t="shared" ref="H63" si="11">G63*D63</f>
        <v>112.5</v>
      </c>
    </row>
    <row r="64" spans="1:8">
      <c r="D64" s="7">
        <f>SUM(D46:D63)</f>
        <v>538</v>
      </c>
    </row>
    <row r="66" spans="1:4">
      <c r="C66" t="s">
        <v>80</v>
      </c>
      <c r="D66">
        <f>D59+D62+D63</f>
        <v>115</v>
      </c>
    </row>
    <row r="67" spans="1:4">
      <c r="A67" s="6" t="s">
        <v>81</v>
      </c>
    </row>
    <row r="68" spans="1:4">
      <c r="A68" t="s">
        <v>82</v>
      </c>
      <c r="D68">
        <v>40</v>
      </c>
    </row>
    <row r="69" spans="1:4">
      <c r="A69" t="s">
        <v>83</v>
      </c>
      <c r="D69">
        <v>90</v>
      </c>
    </row>
    <row r="70" spans="1:4">
      <c r="A70" t="s">
        <v>84</v>
      </c>
      <c r="D70">
        <v>45</v>
      </c>
    </row>
    <row r="71" spans="1:4">
      <c r="A71" t="s">
        <v>85</v>
      </c>
      <c r="D71">
        <v>40</v>
      </c>
    </row>
    <row r="72" spans="1:4">
      <c r="D72" s="5">
        <f>SUM(D68:D71)</f>
        <v>215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topLeftCell="A43" workbookViewId="0">
      <selection activeCell="H55" sqref="A1:H55"/>
    </sheetView>
  </sheetViews>
  <sheetFormatPr baseColWidth="10" defaultRowHeight="15"/>
  <cols>
    <col min="1" max="1" width="34.42578125" customWidth="1"/>
    <col min="2" max="2" width="26.42578125" customWidth="1"/>
    <col min="3" max="3" width="11" customWidth="1"/>
    <col min="4" max="4" width="13.7109375" customWidth="1"/>
    <col min="5" max="5" width="15.7109375" customWidth="1"/>
    <col min="6" max="6" width="16.42578125" customWidth="1"/>
    <col min="7" max="7" width="14.85546875" customWidth="1"/>
    <col min="8" max="8" width="15.42578125" customWidth="1"/>
  </cols>
  <sheetData>
    <row r="1" spans="1:8">
      <c r="A1" s="7" t="s">
        <v>57</v>
      </c>
      <c r="B1" s="7"/>
      <c r="C1" s="7"/>
      <c r="D1" s="7"/>
      <c r="E1" s="7"/>
      <c r="F1" s="7"/>
      <c r="G1" s="7"/>
      <c r="H1" s="7"/>
    </row>
    <row r="2" spans="1:8">
      <c r="A2" s="7"/>
      <c r="B2" s="7" t="s">
        <v>86</v>
      </c>
      <c r="C2" s="7">
        <v>4500</v>
      </c>
      <c r="D2" s="7" t="s">
        <v>61</v>
      </c>
      <c r="E2" s="7"/>
      <c r="F2" s="7"/>
      <c r="G2" s="7"/>
      <c r="H2" s="7"/>
    </row>
    <row r="3" spans="1:8">
      <c r="A3" s="7"/>
      <c r="B3" s="7" t="s">
        <v>87</v>
      </c>
      <c r="C3" s="7">
        <v>1510</v>
      </c>
      <c r="D3" s="7" t="s">
        <v>61</v>
      </c>
      <c r="E3" s="7"/>
      <c r="F3" s="7"/>
      <c r="G3" s="7"/>
      <c r="H3" s="7"/>
    </row>
    <row r="4" spans="1:8">
      <c r="A4" s="7" t="s">
        <v>73</v>
      </c>
      <c r="B4" s="7" t="s">
        <v>88</v>
      </c>
      <c r="C4" s="7">
        <v>600</v>
      </c>
      <c r="D4" s="7" t="s">
        <v>61</v>
      </c>
      <c r="E4" s="7"/>
      <c r="F4" s="7"/>
      <c r="G4" s="7"/>
      <c r="H4" s="7"/>
    </row>
    <row r="5" spans="1:8">
      <c r="A5" s="7"/>
      <c r="B5" s="7" t="s">
        <v>89</v>
      </c>
      <c r="C5" s="7">
        <f>C3+C4</f>
        <v>2110</v>
      </c>
      <c r="D5" s="7" t="s">
        <v>61</v>
      </c>
      <c r="E5" s="7"/>
      <c r="F5" s="7"/>
      <c r="G5" s="7"/>
      <c r="H5" s="7"/>
    </row>
    <row r="6" spans="1:8">
      <c r="A6" s="7"/>
      <c r="B6" s="7" t="s">
        <v>90</v>
      </c>
      <c r="C6" s="8">
        <f>C2-C5</f>
        <v>2390</v>
      </c>
      <c r="D6" s="7" t="s">
        <v>61</v>
      </c>
      <c r="E6" s="7"/>
      <c r="F6" s="7"/>
      <c r="G6" s="7"/>
      <c r="H6" s="7"/>
    </row>
    <row r="7" spans="1:8">
      <c r="A7" s="7"/>
      <c r="B7" s="7"/>
      <c r="C7" s="7"/>
      <c r="D7" s="7"/>
      <c r="E7" s="7"/>
      <c r="F7" s="7"/>
      <c r="G7" s="7"/>
      <c r="H7" s="7"/>
    </row>
    <row r="8" spans="1:8">
      <c r="A8" s="7"/>
      <c r="B8" s="7"/>
      <c r="C8" s="7"/>
      <c r="D8" s="7"/>
      <c r="E8" s="7"/>
      <c r="F8" s="7"/>
      <c r="G8" s="7"/>
      <c r="H8" s="7"/>
    </row>
    <row r="9" spans="1:8" s="21" customFormat="1" ht="55.5" customHeight="1">
      <c r="A9" s="20" t="s">
        <v>0</v>
      </c>
      <c r="B9" s="20" t="s">
        <v>2</v>
      </c>
      <c r="C9" s="20" t="s">
        <v>1</v>
      </c>
      <c r="D9" s="22" t="s">
        <v>91</v>
      </c>
      <c r="E9" s="23" t="s">
        <v>108</v>
      </c>
      <c r="F9" s="23" t="s">
        <v>109</v>
      </c>
      <c r="G9" s="22" t="s">
        <v>92</v>
      </c>
      <c r="H9" s="22" t="s">
        <v>107</v>
      </c>
    </row>
    <row r="10" spans="1:8" s="21" customFormat="1" ht="18.75" customHeight="1">
      <c r="A10" s="20" t="s">
        <v>93</v>
      </c>
      <c r="B10" s="20" t="s">
        <v>94</v>
      </c>
      <c r="C10" s="20" t="s">
        <v>95</v>
      </c>
      <c r="D10" s="20" t="s">
        <v>94</v>
      </c>
      <c r="E10" s="20" t="s">
        <v>96</v>
      </c>
      <c r="F10" s="20"/>
      <c r="G10" s="20" t="s">
        <v>96</v>
      </c>
      <c r="H10" s="20"/>
    </row>
    <row r="11" spans="1:8">
      <c r="A11" s="7"/>
      <c r="B11" s="7"/>
      <c r="C11" s="7"/>
      <c r="D11" s="8">
        <f>SUM(D13:D33)+SUM(D39:D57)</f>
        <v>2831.52</v>
      </c>
      <c r="E11" s="9">
        <f>F11/D11</f>
        <v>0.48317440809176693</v>
      </c>
      <c r="F11" s="7">
        <f>SUM(F13:F57)</f>
        <v>1368.1179999999999</v>
      </c>
      <c r="G11" s="9">
        <f>H11/D11</f>
        <v>3.0439859156919251</v>
      </c>
      <c r="H11" s="7">
        <f>SUM(H13:H57)</f>
        <v>8619.107</v>
      </c>
    </row>
    <row r="12" spans="1:8">
      <c r="A12" s="10" t="s">
        <v>99</v>
      </c>
      <c r="B12" s="11"/>
      <c r="C12" s="11"/>
      <c r="D12" s="11"/>
      <c r="E12" s="11"/>
      <c r="F12" s="11"/>
      <c r="G12" s="11"/>
      <c r="H12" s="11"/>
    </row>
    <row r="13" spans="1:8">
      <c r="A13" s="7" t="s">
        <v>3</v>
      </c>
      <c r="B13" s="7">
        <v>3.7</v>
      </c>
      <c r="C13" s="7">
        <v>24</v>
      </c>
      <c r="D13" s="7">
        <f>C13*B13</f>
        <v>88.800000000000011</v>
      </c>
      <c r="E13" s="7">
        <v>0.03</v>
      </c>
      <c r="F13" s="7">
        <f>D13*E13</f>
        <v>2.6640000000000001</v>
      </c>
      <c r="G13" s="7">
        <v>2.85</v>
      </c>
      <c r="H13" s="7">
        <f>G13*D13</f>
        <v>253.08000000000004</v>
      </c>
    </row>
    <row r="14" spans="1:8">
      <c r="A14" s="7" t="s">
        <v>4</v>
      </c>
      <c r="B14" s="7">
        <v>2.95</v>
      </c>
      <c r="C14" s="7">
        <v>27</v>
      </c>
      <c r="D14" s="7">
        <f>C14*B14</f>
        <v>79.650000000000006</v>
      </c>
      <c r="E14" s="7">
        <v>1</v>
      </c>
      <c r="F14" s="7">
        <f t="shared" ref="F14:F33" si="0">D14*E14</f>
        <v>79.650000000000006</v>
      </c>
      <c r="G14" s="7">
        <v>2.85</v>
      </c>
      <c r="H14" s="7">
        <f t="shared" ref="H14:H33" si="1">G14*D14</f>
        <v>227.00250000000003</v>
      </c>
    </row>
    <row r="15" spans="1:8">
      <c r="A15" s="7" t="s">
        <v>5</v>
      </c>
      <c r="B15" s="7">
        <v>1.8</v>
      </c>
      <c r="C15" s="7">
        <v>14</v>
      </c>
      <c r="D15" s="7">
        <f t="shared" ref="D15:D33" si="2">C15*B15</f>
        <v>25.2</v>
      </c>
      <c r="E15" s="7">
        <v>2</v>
      </c>
      <c r="F15" s="7">
        <f t="shared" si="0"/>
        <v>50.4</v>
      </c>
      <c r="G15" s="7">
        <v>2.85</v>
      </c>
      <c r="H15" s="7">
        <f t="shared" si="1"/>
        <v>71.819999999999993</v>
      </c>
    </row>
    <row r="16" spans="1:8">
      <c r="A16" s="7" t="s">
        <v>6</v>
      </c>
      <c r="B16" s="7">
        <v>0.48</v>
      </c>
      <c r="C16" s="7">
        <v>62</v>
      </c>
      <c r="D16" s="7">
        <f t="shared" si="2"/>
        <v>29.759999999999998</v>
      </c>
      <c r="E16" s="7">
        <v>1</v>
      </c>
      <c r="F16" s="7">
        <f t="shared" si="0"/>
        <v>29.759999999999998</v>
      </c>
      <c r="G16" s="7">
        <v>2.85</v>
      </c>
      <c r="H16" s="7">
        <f t="shared" si="1"/>
        <v>84.816000000000003</v>
      </c>
    </row>
    <row r="17" spans="1:8">
      <c r="A17" s="7" t="s">
        <v>8</v>
      </c>
      <c r="B17" s="7">
        <v>26.5</v>
      </c>
      <c r="C17" s="7">
        <v>1</v>
      </c>
      <c r="D17" s="7">
        <f t="shared" si="2"/>
        <v>26.5</v>
      </c>
      <c r="E17" s="7">
        <v>1</v>
      </c>
      <c r="F17" s="7">
        <f t="shared" si="0"/>
        <v>26.5</v>
      </c>
      <c r="G17" s="7">
        <v>1.75</v>
      </c>
      <c r="H17" s="7">
        <f t="shared" si="1"/>
        <v>46.375</v>
      </c>
    </row>
    <row r="18" spans="1:8">
      <c r="A18" s="7" t="s">
        <v>9</v>
      </c>
      <c r="B18" s="7">
        <v>21</v>
      </c>
      <c r="C18" s="7">
        <v>1</v>
      </c>
      <c r="D18" s="7">
        <f t="shared" si="2"/>
        <v>21</v>
      </c>
      <c r="E18" s="7">
        <v>1</v>
      </c>
      <c r="F18" s="7">
        <f t="shared" si="0"/>
        <v>21</v>
      </c>
      <c r="G18" s="7">
        <v>1.85</v>
      </c>
      <c r="H18" s="7">
        <f t="shared" si="1"/>
        <v>38.85</v>
      </c>
    </row>
    <row r="19" spans="1:8">
      <c r="A19" s="7" t="s">
        <v>10</v>
      </c>
      <c r="B19" s="7">
        <v>11</v>
      </c>
      <c r="C19" s="7">
        <v>1</v>
      </c>
      <c r="D19" s="7">
        <f t="shared" si="2"/>
        <v>11</v>
      </c>
      <c r="E19" s="7">
        <v>2</v>
      </c>
      <c r="F19" s="7">
        <f t="shared" si="0"/>
        <v>22</v>
      </c>
      <c r="G19" s="7">
        <v>3.9</v>
      </c>
      <c r="H19" s="7">
        <f t="shared" si="1"/>
        <v>42.9</v>
      </c>
    </row>
    <row r="20" spans="1:8">
      <c r="A20" s="7" t="s">
        <v>11</v>
      </c>
      <c r="B20" s="7">
        <v>5</v>
      </c>
      <c r="C20" s="7">
        <v>2</v>
      </c>
      <c r="D20" s="7">
        <f t="shared" si="2"/>
        <v>10</v>
      </c>
      <c r="E20" s="7">
        <v>1</v>
      </c>
      <c r="F20" s="7">
        <f t="shared" si="0"/>
        <v>10</v>
      </c>
      <c r="G20" s="7">
        <v>3.8</v>
      </c>
      <c r="H20" s="7">
        <f t="shared" si="1"/>
        <v>38</v>
      </c>
    </row>
    <row r="21" spans="1:8">
      <c r="A21" s="7" t="s">
        <v>12</v>
      </c>
      <c r="B21" s="7">
        <v>5</v>
      </c>
      <c r="C21" s="7">
        <v>1</v>
      </c>
      <c r="D21" s="7">
        <f t="shared" si="2"/>
        <v>5</v>
      </c>
      <c r="E21" s="7">
        <v>1</v>
      </c>
      <c r="F21" s="7">
        <f t="shared" si="0"/>
        <v>5</v>
      </c>
      <c r="G21" s="7">
        <v>2.8</v>
      </c>
      <c r="H21" s="7">
        <f t="shared" si="1"/>
        <v>14</v>
      </c>
    </row>
    <row r="22" spans="1:8">
      <c r="A22" s="7" t="s">
        <v>46</v>
      </c>
      <c r="B22" s="7">
        <v>5</v>
      </c>
      <c r="C22" s="7">
        <v>4</v>
      </c>
      <c r="D22" s="7">
        <f>C22*B22</f>
        <v>20</v>
      </c>
      <c r="E22" s="7">
        <v>0.25</v>
      </c>
      <c r="F22" s="7">
        <f>D22*E22</f>
        <v>5</v>
      </c>
      <c r="G22" s="7">
        <v>3.1</v>
      </c>
      <c r="H22" s="7">
        <f>G22*D22</f>
        <v>62</v>
      </c>
    </row>
    <row r="23" spans="1:8">
      <c r="A23" s="7" t="s">
        <v>13</v>
      </c>
      <c r="B23" s="7">
        <v>11</v>
      </c>
      <c r="C23" s="7">
        <v>6</v>
      </c>
      <c r="D23" s="7">
        <f t="shared" si="2"/>
        <v>66</v>
      </c>
      <c r="E23" s="7">
        <v>0.01</v>
      </c>
      <c r="F23" s="7">
        <f t="shared" si="0"/>
        <v>0.66</v>
      </c>
      <c r="G23" s="7">
        <v>2.85</v>
      </c>
      <c r="H23" s="7">
        <f t="shared" si="1"/>
        <v>188.1</v>
      </c>
    </row>
    <row r="24" spans="1:8">
      <c r="A24" s="7" t="s">
        <v>14</v>
      </c>
      <c r="B24" s="7">
        <v>3.8</v>
      </c>
      <c r="C24" s="7">
        <v>22</v>
      </c>
      <c r="D24" s="7">
        <f t="shared" si="2"/>
        <v>83.6</v>
      </c>
      <c r="E24" s="7">
        <v>1</v>
      </c>
      <c r="F24" s="7">
        <f t="shared" si="0"/>
        <v>83.6</v>
      </c>
      <c r="G24" s="7">
        <v>2.85</v>
      </c>
      <c r="H24" s="7">
        <f t="shared" si="1"/>
        <v>238.26</v>
      </c>
    </row>
    <row r="25" spans="1:8">
      <c r="A25" s="7" t="s">
        <v>15</v>
      </c>
      <c r="B25" s="7">
        <v>2.15</v>
      </c>
      <c r="C25" s="7">
        <v>25</v>
      </c>
      <c r="D25" s="7">
        <f t="shared" si="2"/>
        <v>53.75</v>
      </c>
      <c r="E25" s="7">
        <v>1.5</v>
      </c>
      <c r="F25" s="7">
        <f t="shared" si="0"/>
        <v>80.625</v>
      </c>
      <c r="G25" s="7">
        <v>0.6</v>
      </c>
      <c r="H25" s="7">
        <f t="shared" si="1"/>
        <v>32.25</v>
      </c>
    </row>
    <row r="26" spans="1:8">
      <c r="A26" s="7" t="s">
        <v>45</v>
      </c>
      <c r="B26" s="7">
        <v>0.2</v>
      </c>
      <c r="C26" s="7">
        <v>40</v>
      </c>
      <c r="D26" s="7">
        <f t="shared" si="2"/>
        <v>8</v>
      </c>
      <c r="E26" s="7">
        <v>1</v>
      </c>
      <c r="F26" s="7">
        <f t="shared" si="0"/>
        <v>8</v>
      </c>
      <c r="G26" s="7">
        <v>2.85</v>
      </c>
      <c r="H26" s="7">
        <f t="shared" si="1"/>
        <v>22.8</v>
      </c>
    </row>
    <row r="27" spans="1:8">
      <c r="A27" s="7" t="s">
        <v>64</v>
      </c>
      <c r="B27" s="7">
        <v>1.7</v>
      </c>
      <c r="C27" s="7">
        <v>40</v>
      </c>
      <c r="D27" s="7">
        <f t="shared" si="2"/>
        <v>68</v>
      </c>
      <c r="E27" s="7">
        <v>1</v>
      </c>
      <c r="F27" s="7">
        <f t="shared" si="0"/>
        <v>68</v>
      </c>
      <c r="G27" s="7">
        <v>2.85</v>
      </c>
      <c r="H27" s="7">
        <f t="shared" si="1"/>
        <v>193.8</v>
      </c>
    </row>
    <row r="28" spans="1:8">
      <c r="A28" s="7" t="s">
        <v>32</v>
      </c>
      <c r="B28" s="7">
        <v>45</v>
      </c>
      <c r="C28" s="7">
        <v>1</v>
      </c>
      <c r="D28" s="7">
        <f t="shared" si="2"/>
        <v>45</v>
      </c>
      <c r="E28" s="7">
        <v>1.25</v>
      </c>
      <c r="F28" s="7">
        <f t="shared" si="0"/>
        <v>56.25</v>
      </c>
      <c r="G28" s="7">
        <v>4.3</v>
      </c>
      <c r="H28" s="7">
        <f t="shared" si="1"/>
        <v>193.5</v>
      </c>
    </row>
    <row r="29" spans="1:8">
      <c r="A29" s="7" t="s">
        <v>30</v>
      </c>
      <c r="B29" s="7">
        <v>18</v>
      </c>
      <c r="C29" s="7">
        <v>1</v>
      </c>
      <c r="D29" s="7">
        <f t="shared" si="2"/>
        <v>18</v>
      </c>
      <c r="E29" s="7">
        <v>0</v>
      </c>
      <c r="F29" s="7">
        <f t="shared" si="0"/>
        <v>0</v>
      </c>
      <c r="G29" s="7">
        <v>1.8</v>
      </c>
      <c r="H29" s="7">
        <f t="shared" si="1"/>
        <v>32.4</v>
      </c>
    </row>
    <row r="30" spans="1:8">
      <c r="A30" s="7" t="s">
        <v>47</v>
      </c>
      <c r="B30" s="7">
        <v>15</v>
      </c>
      <c r="C30" s="7">
        <v>2</v>
      </c>
      <c r="D30" s="7">
        <f t="shared" si="2"/>
        <v>30</v>
      </c>
      <c r="E30" s="7">
        <v>-0.2</v>
      </c>
      <c r="F30" s="7">
        <f t="shared" si="0"/>
        <v>-6</v>
      </c>
      <c r="G30" s="7">
        <v>4</v>
      </c>
      <c r="H30" s="7">
        <f t="shared" si="1"/>
        <v>120</v>
      </c>
    </row>
    <row r="31" spans="1:8">
      <c r="A31" s="7" t="s">
        <v>48</v>
      </c>
      <c r="B31" s="7">
        <v>40</v>
      </c>
      <c r="C31" s="7">
        <v>1</v>
      </c>
      <c r="D31" s="7">
        <f t="shared" si="2"/>
        <v>40</v>
      </c>
      <c r="E31" s="7">
        <v>-0.2</v>
      </c>
      <c r="F31" s="7">
        <f t="shared" si="0"/>
        <v>-8</v>
      </c>
      <c r="G31" s="7">
        <v>4</v>
      </c>
      <c r="H31" s="7">
        <f t="shared" si="1"/>
        <v>160</v>
      </c>
    </row>
    <row r="32" spans="1:8">
      <c r="A32" s="7" t="s">
        <v>100</v>
      </c>
      <c r="B32" s="7">
        <v>1</v>
      </c>
      <c r="C32" s="7">
        <v>125</v>
      </c>
      <c r="D32" s="7">
        <f t="shared" si="2"/>
        <v>125</v>
      </c>
      <c r="E32" s="7">
        <v>-0.2</v>
      </c>
      <c r="F32" s="7">
        <f t="shared" si="0"/>
        <v>-25</v>
      </c>
      <c r="G32" s="7">
        <v>4</v>
      </c>
      <c r="H32" s="7">
        <f t="shared" si="1"/>
        <v>500</v>
      </c>
    </row>
    <row r="33" spans="1:8">
      <c r="A33" s="7" t="s">
        <v>17</v>
      </c>
      <c r="B33" s="7">
        <v>70</v>
      </c>
      <c r="C33" s="7">
        <v>3</v>
      </c>
      <c r="D33" s="7">
        <f t="shared" si="2"/>
        <v>210</v>
      </c>
      <c r="E33" s="7">
        <v>-0.1</v>
      </c>
      <c r="F33" s="7">
        <f t="shared" si="0"/>
        <v>-21</v>
      </c>
      <c r="G33" s="7">
        <v>3.2</v>
      </c>
      <c r="H33" s="7">
        <f t="shared" si="1"/>
        <v>672</v>
      </c>
    </row>
    <row r="34" spans="1:8">
      <c r="A34" s="10" t="s">
        <v>50</v>
      </c>
      <c r="B34" s="11"/>
      <c r="C34" s="11"/>
      <c r="D34" s="11"/>
      <c r="E34" s="11"/>
      <c r="F34" s="11"/>
      <c r="G34" s="11"/>
      <c r="H34" s="11"/>
    </row>
    <row r="35" spans="1:8">
      <c r="A35" s="7" t="s">
        <v>18</v>
      </c>
      <c r="B35" s="7">
        <v>4</v>
      </c>
      <c r="C35" s="7">
        <v>3</v>
      </c>
      <c r="D35" s="7">
        <f t="shared" ref="D35:D36" si="3">C35*B35</f>
        <v>12</v>
      </c>
      <c r="E35" s="7">
        <v>2</v>
      </c>
      <c r="F35" s="7">
        <f t="shared" ref="F35:F36" si="4">D35*E35</f>
        <v>24</v>
      </c>
      <c r="G35" s="7">
        <v>2.85</v>
      </c>
      <c r="H35" s="7">
        <f t="shared" ref="H35:H36" si="5">G35*D35</f>
        <v>34.200000000000003</v>
      </c>
    </row>
    <row r="36" spans="1:8">
      <c r="A36" s="7" t="s">
        <v>51</v>
      </c>
      <c r="B36" s="7">
        <v>15</v>
      </c>
      <c r="C36" s="7">
        <v>1</v>
      </c>
      <c r="D36" s="7">
        <f t="shared" si="3"/>
        <v>15</v>
      </c>
      <c r="E36" s="7">
        <v>0.3</v>
      </c>
      <c r="F36" s="7">
        <f t="shared" si="4"/>
        <v>4.5</v>
      </c>
      <c r="G36" s="7">
        <v>3.2</v>
      </c>
      <c r="H36" s="7">
        <f t="shared" si="5"/>
        <v>48</v>
      </c>
    </row>
    <row r="37" spans="1:8">
      <c r="A37" s="10" t="s">
        <v>52</v>
      </c>
      <c r="B37" s="11"/>
      <c r="C37" s="11"/>
      <c r="D37" s="11"/>
      <c r="E37" s="11"/>
      <c r="F37" s="11"/>
      <c r="G37" s="11"/>
      <c r="H37" s="11"/>
    </row>
    <row r="38" spans="1:8">
      <c r="A38" s="7" t="s">
        <v>19</v>
      </c>
      <c r="B38" s="7">
        <v>15</v>
      </c>
      <c r="C38" s="7">
        <v>2</v>
      </c>
      <c r="D38" s="7">
        <f t="shared" ref="D38:D40" si="6">C38*B38</f>
        <v>30</v>
      </c>
      <c r="E38" s="7">
        <v>1</v>
      </c>
      <c r="F38" s="7">
        <f t="shared" ref="F38:F40" si="7">D38*E38</f>
        <v>30</v>
      </c>
      <c r="G38" s="7">
        <v>3.9</v>
      </c>
      <c r="H38" s="7">
        <f t="shared" ref="H38:H40" si="8">G38*D38</f>
        <v>117</v>
      </c>
    </row>
    <row r="39" spans="1:8">
      <c r="A39" s="7" t="s">
        <v>20</v>
      </c>
      <c r="B39" s="7">
        <v>20</v>
      </c>
      <c r="C39" s="7">
        <v>2</v>
      </c>
      <c r="D39" s="7">
        <f t="shared" si="6"/>
        <v>40</v>
      </c>
      <c r="E39" s="7">
        <v>1</v>
      </c>
      <c r="F39" s="7">
        <f t="shared" si="7"/>
        <v>40</v>
      </c>
      <c r="G39" s="7">
        <v>3.9</v>
      </c>
      <c r="H39" s="7">
        <f t="shared" si="8"/>
        <v>156</v>
      </c>
    </row>
    <row r="40" spans="1:8">
      <c r="A40" s="7" t="s">
        <v>106</v>
      </c>
      <c r="B40" s="7">
        <v>15</v>
      </c>
      <c r="C40" s="7">
        <v>1</v>
      </c>
      <c r="D40" s="7">
        <f t="shared" si="6"/>
        <v>15</v>
      </c>
      <c r="E40" s="7">
        <v>1.75</v>
      </c>
      <c r="F40" s="7">
        <f t="shared" si="7"/>
        <v>26.25</v>
      </c>
      <c r="G40" s="7">
        <v>0.6</v>
      </c>
      <c r="H40" s="7">
        <f t="shared" si="8"/>
        <v>9</v>
      </c>
    </row>
    <row r="41" spans="1:8">
      <c r="A41" s="10" t="s">
        <v>53</v>
      </c>
      <c r="B41" s="11"/>
      <c r="C41" s="11"/>
      <c r="D41" s="11"/>
      <c r="E41" s="11"/>
      <c r="F41" s="11"/>
      <c r="G41" s="11"/>
      <c r="H41" s="11"/>
    </row>
    <row r="42" spans="1:8">
      <c r="A42" s="7" t="s">
        <v>21</v>
      </c>
      <c r="B42" s="7">
        <v>28</v>
      </c>
      <c r="C42" s="7">
        <v>1</v>
      </c>
      <c r="D42" s="7">
        <f t="shared" ref="D42:D52" si="9">C42*B42</f>
        <v>28</v>
      </c>
      <c r="E42" s="7">
        <v>0.4</v>
      </c>
      <c r="F42" s="7">
        <f t="shared" ref="F42:F52" si="10">D42*E42</f>
        <v>11.200000000000001</v>
      </c>
      <c r="G42" s="7">
        <v>2.8</v>
      </c>
      <c r="H42" s="7">
        <f t="shared" ref="H42:H52" si="11">G42*D42</f>
        <v>78.399999999999991</v>
      </c>
    </row>
    <row r="43" spans="1:8">
      <c r="A43" s="7" t="s">
        <v>22</v>
      </c>
      <c r="B43" s="7">
        <v>5</v>
      </c>
      <c r="C43" s="7">
        <v>1</v>
      </c>
      <c r="D43" s="7">
        <f t="shared" si="9"/>
        <v>5</v>
      </c>
      <c r="E43" s="7">
        <v>0.2</v>
      </c>
      <c r="F43" s="7">
        <f t="shared" si="10"/>
        <v>1</v>
      </c>
      <c r="G43" s="7">
        <v>4.2</v>
      </c>
      <c r="H43" s="7">
        <f t="shared" si="11"/>
        <v>21</v>
      </c>
    </row>
    <row r="44" spans="1:8">
      <c r="A44" s="7" t="s">
        <v>23</v>
      </c>
      <c r="B44" s="7">
        <v>10</v>
      </c>
      <c r="C44" s="7">
        <v>1</v>
      </c>
      <c r="D44" s="7">
        <f t="shared" si="9"/>
        <v>10</v>
      </c>
      <c r="E44" s="7">
        <v>-0.2</v>
      </c>
      <c r="F44" s="7">
        <f t="shared" si="10"/>
        <v>-2</v>
      </c>
      <c r="G44" s="7">
        <v>1.8</v>
      </c>
      <c r="H44" s="7">
        <f t="shared" si="11"/>
        <v>18</v>
      </c>
    </row>
    <row r="45" spans="1:8">
      <c r="A45" s="7" t="s">
        <v>101</v>
      </c>
      <c r="B45" s="7">
        <v>30</v>
      </c>
      <c r="C45" s="7">
        <v>1</v>
      </c>
      <c r="D45" s="7">
        <f t="shared" si="9"/>
        <v>30</v>
      </c>
      <c r="E45" s="7">
        <v>0.35</v>
      </c>
      <c r="F45" s="7">
        <f t="shared" si="10"/>
        <v>10.5</v>
      </c>
      <c r="G45" s="7">
        <v>1.35</v>
      </c>
      <c r="H45" s="7">
        <f t="shared" si="11"/>
        <v>40.5</v>
      </c>
    </row>
    <row r="46" spans="1:8">
      <c r="A46" s="7" t="s">
        <v>97</v>
      </c>
      <c r="B46" s="7">
        <v>15</v>
      </c>
      <c r="C46" s="7">
        <v>1</v>
      </c>
      <c r="D46" s="7">
        <f t="shared" si="9"/>
        <v>15</v>
      </c>
      <c r="E46" s="7">
        <v>0.25</v>
      </c>
      <c r="F46" s="7">
        <f t="shared" si="10"/>
        <v>3.75</v>
      </c>
      <c r="G46" s="7">
        <v>2.4</v>
      </c>
      <c r="H46" s="7">
        <f t="shared" si="11"/>
        <v>36</v>
      </c>
    </row>
    <row r="47" spans="1:8">
      <c r="A47" s="7" t="s">
        <v>98</v>
      </c>
      <c r="B47" s="7">
        <v>40</v>
      </c>
      <c r="C47" s="7">
        <v>1</v>
      </c>
      <c r="D47" s="7">
        <f t="shared" ref="D47:D48" si="12">C47*B47</f>
        <v>40</v>
      </c>
      <c r="E47" s="7">
        <v>0.25</v>
      </c>
      <c r="F47" s="7">
        <f t="shared" ref="F47:F48" si="13">D47*E47</f>
        <v>10</v>
      </c>
      <c r="G47" s="7">
        <v>1.65</v>
      </c>
      <c r="H47" s="7">
        <f t="shared" ref="H47:H48" si="14">G47*D47</f>
        <v>66</v>
      </c>
    </row>
    <row r="48" spans="1:8">
      <c r="A48" s="7" t="s">
        <v>102</v>
      </c>
      <c r="B48" s="7">
        <v>25</v>
      </c>
      <c r="C48" s="7">
        <v>1</v>
      </c>
      <c r="D48" s="7">
        <f t="shared" si="12"/>
        <v>25</v>
      </c>
      <c r="E48" s="7">
        <v>0.25</v>
      </c>
      <c r="F48" s="7">
        <f t="shared" si="13"/>
        <v>6.25</v>
      </c>
      <c r="G48" s="7">
        <v>2.4</v>
      </c>
      <c r="H48" s="7">
        <f t="shared" si="14"/>
        <v>60</v>
      </c>
    </row>
    <row r="49" spans="1:8">
      <c r="A49" s="7" t="s">
        <v>103</v>
      </c>
      <c r="B49" s="7">
        <v>25</v>
      </c>
      <c r="C49" s="7">
        <v>1</v>
      </c>
      <c r="D49" s="7">
        <f t="shared" si="9"/>
        <v>25</v>
      </c>
      <c r="E49" s="7">
        <v>0.25</v>
      </c>
      <c r="F49" s="7">
        <f t="shared" si="10"/>
        <v>6.25</v>
      </c>
      <c r="G49" s="7">
        <v>3.2</v>
      </c>
      <c r="H49" s="7">
        <f t="shared" si="11"/>
        <v>80</v>
      </c>
    </row>
    <row r="50" spans="1:8">
      <c r="A50" s="7" t="s">
        <v>104</v>
      </c>
      <c r="B50" s="7">
        <v>50</v>
      </c>
      <c r="C50" s="7">
        <v>1</v>
      </c>
      <c r="D50" s="7">
        <f t="shared" ref="D50" si="15">C50*B50</f>
        <v>50</v>
      </c>
      <c r="E50" s="7">
        <v>0.25</v>
      </c>
      <c r="F50" s="7">
        <f t="shared" ref="F50" si="16">D50*E50</f>
        <v>12.5</v>
      </c>
      <c r="G50" s="7">
        <v>3.75</v>
      </c>
      <c r="H50" s="7">
        <f t="shared" ref="H50" si="17">G50*D50</f>
        <v>187.5</v>
      </c>
    </row>
    <row r="51" spans="1:8">
      <c r="A51" s="7" t="s">
        <v>105</v>
      </c>
      <c r="B51" s="7">
        <v>25</v>
      </c>
      <c r="C51" s="7">
        <v>1</v>
      </c>
      <c r="D51" s="7">
        <f t="shared" si="9"/>
        <v>25</v>
      </c>
      <c r="E51" s="7">
        <v>0.25</v>
      </c>
      <c r="F51" s="7">
        <f t="shared" si="10"/>
        <v>6.25</v>
      </c>
      <c r="G51" s="7">
        <v>3.15</v>
      </c>
      <c r="H51" s="7">
        <f t="shared" si="11"/>
        <v>78.75</v>
      </c>
    </row>
    <row r="52" spans="1:8">
      <c r="A52" s="7" t="s">
        <v>28</v>
      </c>
      <c r="B52" s="7">
        <v>15</v>
      </c>
      <c r="C52" s="7">
        <v>1</v>
      </c>
      <c r="D52" s="7">
        <f t="shared" si="9"/>
        <v>15</v>
      </c>
      <c r="E52" s="7">
        <v>0.3</v>
      </c>
      <c r="F52" s="7">
        <f t="shared" si="10"/>
        <v>4.5</v>
      </c>
      <c r="G52" s="7">
        <v>3.15</v>
      </c>
      <c r="H52" s="7">
        <f t="shared" si="11"/>
        <v>47.25</v>
      </c>
    </row>
    <row r="53" spans="1:8">
      <c r="A53" s="7"/>
      <c r="B53" s="7"/>
      <c r="C53" s="7"/>
      <c r="D53" s="7"/>
      <c r="E53" s="7"/>
      <c r="F53" s="7"/>
      <c r="G53" s="7"/>
      <c r="H53" s="7"/>
    </row>
    <row r="54" spans="1:8">
      <c r="A54" s="7" t="s">
        <v>110</v>
      </c>
      <c r="B54" s="7"/>
      <c r="C54" s="7"/>
      <c r="D54" s="24">
        <f>SUM(D13:D52)</f>
        <v>1444.26</v>
      </c>
      <c r="E54" s="26">
        <f>F54/D54</f>
        <v>0.47363978784983313</v>
      </c>
      <c r="F54" s="26">
        <f>SUM(F13:F52)</f>
        <v>684.05899999999997</v>
      </c>
      <c r="G54" s="25">
        <f>H54/D54</f>
        <v>2.98391806184482</v>
      </c>
      <c r="H54" s="25">
        <f>SUM(H13:H52)</f>
        <v>4309.5535</v>
      </c>
    </row>
    <row r="55" spans="1:8">
      <c r="A55" s="7"/>
      <c r="B55" s="7"/>
      <c r="C55" s="7"/>
      <c r="D55" s="7"/>
      <c r="E55" s="7"/>
      <c r="F55" s="7"/>
      <c r="G55" s="7"/>
      <c r="H55" s="7"/>
    </row>
    <row r="56" spans="1:8">
      <c r="A56" s="7"/>
      <c r="B56" s="7"/>
      <c r="C56" s="7"/>
      <c r="D56" s="7"/>
      <c r="E56" s="7"/>
      <c r="F56" s="7"/>
      <c r="G56" s="7"/>
      <c r="H56" s="7"/>
    </row>
    <row r="57" spans="1:8">
      <c r="A57" s="7"/>
      <c r="B57" s="7"/>
      <c r="C57" s="7"/>
      <c r="D57" s="7"/>
      <c r="E57" s="7"/>
      <c r="F57" s="7"/>
      <c r="G57" s="7"/>
      <c r="H57" s="7"/>
    </row>
    <row r="58" spans="1:8">
      <c r="A58" s="7"/>
      <c r="B58" s="7"/>
      <c r="C58" s="7"/>
      <c r="D58" s="7"/>
      <c r="E58" s="7"/>
      <c r="F58" s="7"/>
      <c r="G58" s="7"/>
      <c r="H58" s="7"/>
    </row>
    <row r="59" spans="1:8">
      <c r="D59" s="7"/>
    </row>
    <row r="62" spans="1:8">
      <c r="A62" s="6"/>
    </row>
    <row r="67" spans="4:4">
      <c r="D67" s="5"/>
    </row>
  </sheetData>
  <pageMargins left="0.70866141732283472" right="0.70866141732283472" top="0.74803149606299213" bottom="0.74803149606299213" header="0.31496062992125984" footer="0.31496062992125984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Feuil3!Zone_d_impression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lg</cp:lastModifiedBy>
  <cp:lastPrinted>2020-02-06T07:50:17Z</cp:lastPrinted>
  <dcterms:created xsi:type="dcterms:W3CDTF">2019-05-28T13:20:42Z</dcterms:created>
  <dcterms:modified xsi:type="dcterms:W3CDTF">2020-02-06T07:54:40Z</dcterms:modified>
</cp:coreProperties>
</file>